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SandyGettel\AppData\Local\Box\Box Edit\Documents\IpYX62JGqUyoet3GjdKE0A==\"/>
    </mc:Choice>
  </mc:AlternateContent>
  <xr:revisionPtr revIDLastSave="0" documentId="13_ncr:1_{0CE9604F-BD75-4AD0-A7E0-59E7C6B9AA84}" xr6:coauthVersionLast="44" xr6:coauthVersionMax="44" xr10:uidLastSave="{00000000-0000-0000-0000-000000000000}"/>
  <workbookProtection lockStructure="1"/>
  <bookViews>
    <workbookView xWindow="-28920" yWindow="-120" windowWidth="29040" windowHeight="15840" activeTab="1" xr2:uid="{00000000-000D-0000-FFFF-FFFF00000000}"/>
  </bookViews>
  <sheets>
    <sheet name="Sample-Do Not Use" sheetId="5" r:id="rId1"/>
    <sheet name="Data Entry" sheetId="4" r:id="rId2"/>
    <sheet name="Data Collection Aggregate Temp." sheetId="2" r:id="rId3"/>
  </sheets>
  <definedNames>
    <definedName name="_xlnm.Print_Area" localSheetId="2">'Data Collection Aggregate Temp.'!$A$1:$Q$27</definedName>
    <definedName name="_xlnm.Print_Area" localSheetId="1">'Data Entry'!$B$1:$T$1</definedName>
    <definedName name="_xlnm.Print_Area" localSheetId="0">'Sample-Do Not Use'!$B$1:$T$1</definedName>
    <definedName name="_xlnm.Print_Titles" localSheetId="2">'Data Collection Aggregate Temp.'!$1:$5</definedName>
    <definedName name="_xlnm.Print_Titles" localSheetId="1">'Data Entry'!$1:$1</definedName>
    <definedName name="_xlnm.Print_Titles" localSheetId="0">'Sample-Do Not Use'!$1:$1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8" i="2" l="1"/>
  <c r="P7" i="2" l="1"/>
  <c r="N4" i="2"/>
  <c r="L4" i="2"/>
  <c r="J4" i="2"/>
  <c r="H4" i="2"/>
  <c r="F4" i="2"/>
  <c r="K21" i="2"/>
  <c r="I21" i="2"/>
  <c r="G21" i="2"/>
  <c r="E21" i="2"/>
  <c r="K26" i="2"/>
  <c r="I26" i="2"/>
  <c r="G26" i="2"/>
  <c r="E26" i="2"/>
  <c r="C26" i="2"/>
  <c r="K25" i="2"/>
  <c r="I25" i="2"/>
  <c r="G25" i="2"/>
  <c r="E25" i="2"/>
  <c r="C25" i="2"/>
  <c r="K23" i="2"/>
  <c r="I23" i="2"/>
  <c r="G23" i="2"/>
  <c r="E23" i="2"/>
  <c r="C23" i="2"/>
  <c r="K22" i="2"/>
  <c r="I22" i="2"/>
  <c r="G22" i="2"/>
  <c r="E22" i="2"/>
  <c r="C22" i="2"/>
  <c r="C21" i="2"/>
  <c r="K20" i="2"/>
  <c r="I20" i="2"/>
  <c r="G20" i="2"/>
  <c r="E20" i="2"/>
  <c r="C20" i="2"/>
  <c r="K18" i="2"/>
  <c r="I18" i="2"/>
  <c r="G18" i="2"/>
  <c r="E18" i="2"/>
  <c r="C18" i="2"/>
  <c r="K17" i="2"/>
  <c r="I17" i="2"/>
  <c r="G17" i="2"/>
  <c r="E17" i="2"/>
  <c r="C17" i="2"/>
  <c r="K16" i="2"/>
  <c r="I16" i="2"/>
  <c r="G16" i="2"/>
  <c r="E16" i="2"/>
  <c r="C16" i="2"/>
  <c r="K14" i="2"/>
  <c r="I14" i="2"/>
  <c r="G14" i="2"/>
  <c r="E14" i="2"/>
  <c r="C14" i="2"/>
  <c r="K12" i="2"/>
  <c r="I12" i="2"/>
  <c r="G12" i="2"/>
  <c r="E12" i="2"/>
  <c r="C12" i="2"/>
  <c r="K11" i="2"/>
  <c r="I11" i="2"/>
  <c r="G11" i="2"/>
  <c r="E11" i="2"/>
  <c r="C11" i="2"/>
  <c r="K10" i="2"/>
  <c r="I10" i="2"/>
  <c r="G10" i="2"/>
  <c r="E10" i="2"/>
  <c r="C10" i="2"/>
  <c r="K8" i="2"/>
  <c r="I8" i="2"/>
  <c r="E8" i="2"/>
  <c r="C8" i="2"/>
  <c r="K7" i="2"/>
  <c r="I7" i="2"/>
  <c r="G7" i="2"/>
  <c r="E7" i="2"/>
  <c r="C7" i="2"/>
  <c r="D4" i="2" l="1"/>
  <c r="B4" i="2"/>
  <c r="K13" i="2"/>
  <c r="K24" i="2"/>
  <c r="I24" i="2"/>
  <c r="I13" i="2"/>
  <c r="G13" i="2"/>
  <c r="G24" i="2"/>
  <c r="E24" i="2"/>
  <c r="E13" i="2"/>
  <c r="C13" i="2"/>
  <c r="K15" i="2" l="1"/>
  <c r="I6" i="2"/>
  <c r="G6" i="2"/>
  <c r="K9" i="2"/>
  <c r="G15" i="2"/>
  <c r="E9" i="2"/>
  <c r="K6" i="2"/>
  <c r="C15" i="2"/>
  <c r="C9" i="2"/>
  <c r="C6" i="2"/>
  <c r="E19" i="2"/>
  <c r="I19" i="2"/>
  <c r="G9" i="2"/>
  <c r="E6" i="2"/>
  <c r="I9" i="2"/>
  <c r="C19" i="2"/>
  <c r="C24" i="2"/>
  <c r="E15" i="2"/>
  <c r="G19" i="2"/>
  <c r="I15" i="2"/>
  <c r="K19" i="2"/>
  <c r="P26" i="2"/>
  <c r="P25" i="2" l="1"/>
  <c r="P24" i="2" s="1"/>
  <c r="P23" i="2"/>
  <c r="P22" i="2"/>
  <c r="P21" i="2"/>
  <c r="P20" i="2"/>
  <c r="P18" i="2"/>
  <c r="P17" i="2"/>
  <c r="P16" i="2"/>
  <c r="P14" i="2"/>
  <c r="P13" i="2" s="1"/>
  <c r="P12" i="2"/>
  <c r="P11" i="2"/>
  <c r="P10" i="2"/>
  <c r="P8" i="2"/>
  <c r="P6" i="2"/>
  <c r="O7" i="2"/>
  <c r="O8" i="2"/>
  <c r="O10" i="2"/>
  <c r="O11" i="2"/>
  <c r="O12" i="2"/>
  <c r="O14" i="2"/>
  <c r="O13" i="2" s="1"/>
  <c r="O16" i="2"/>
  <c r="O17" i="2"/>
  <c r="O18" i="2"/>
  <c r="O20" i="2"/>
  <c r="O21" i="2"/>
  <c r="O22" i="2"/>
  <c r="O23" i="2"/>
  <c r="O25" i="2"/>
  <c r="O26" i="2"/>
  <c r="L7" i="2"/>
  <c r="L8" i="2"/>
  <c r="L10" i="2"/>
  <c r="L11" i="2"/>
  <c r="L12" i="2"/>
  <c r="L14" i="2"/>
  <c r="L13" i="2" s="1"/>
  <c r="L16" i="2"/>
  <c r="L17" i="2"/>
  <c r="L18" i="2"/>
  <c r="L20" i="2"/>
  <c r="L21" i="2"/>
  <c r="L22" i="2"/>
  <c r="L23" i="2"/>
  <c r="L25" i="2"/>
  <c r="L26" i="2"/>
  <c r="J7" i="2"/>
  <c r="J8" i="2"/>
  <c r="J10" i="2"/>
  <c r="J11" i="2"/>
  <c r="J12" i="2"/>
  <c r="J14" i="2"/>
  <c r="J13" i="2" s="1"/>
  <c r="J16" i="2"/>
  <c r="J17" i="2"/>
  <c r="J18" i="2"/>
  <c r="J20" i="2"/>
  <c r="J21" i="2"/>
  <c r="J22" i="2"/>
  <c r="J23" i="2"/>
  <c r="J25" i="2"/>
  <c r="J26" i="2"/>
  <c r="H7" i="2"/>
  <c r="H8" i="2"/>
  <c r="H10" i="2"/>
  <c r="H11" i="2"/>
  <c r="H12" i="2"/>
  <c r="H14" i="2"/>
  <c r="H13" i="2" s="1"/>
  <c r="H16" i="2"/>
  <c r="H17" i="2"/>
  <c r="H18" i="2"/>
  <c r="H20" i="2"/>
  <c r="H21" i="2"/>
  <c r="H22" i="2"/>
  <c r="H23" i="2"/>
  <c r="H25" i="2"/>
  <c r="H26" i="2"/>
  <c r="F7" i="2"/>
  <c r="F8" i="2"/>
  <c r="F10" i="2"/>
  <c r="F11" i="2"/>
  <c r="F12" i="2"/>
  <c r="F14" i="2"/>
  <c r="F13" i="2" s="1"/>
  <c r="F16" i="2"/>
  <c r="F17" i="2"/>
  <c r="F18" i="2"/>
  <c r="F20" i="2"/>
  <c r="F21" i="2"/>
  <c r="F22" i="2"/>
  <c r="F23" i="2"/>
  <c r="F25" i="2"/>
  <c r="F26" i="2"/>
  <c r="D7" i="2"/>
  <c r="D8" i="2"/>
  <c r="D10" i="2"/>
  <c r="D11" i="2"/>
  <c r="D12" i="2"/>
  <c r="D14" i="2"/>
  <c r="D13" i="2" s="1"/>
  <c r="D16" i="2"/>
  <c r="D17" i="2"/>
  <c r="D18" i="2"/>
  <c r="D20" i="2"/>
  <c r="D21" i="2"/>
  <c r="D22" i="2"/>
  <c r="D23" i="2"/>
  <c r="D25" i="2"/>
  <c r="D26" i="2"/>
  <c r="F24" i="2" l="1"/>
  <c r="L15" i="2"/>
  <c r="F19" i="2"/>
  <c r="L9" i="2"/>
  <c r="O24" i="2"/>
  <c r="D6" i="2"/>
  <c r="D15" i="2"/>
  <c r="O19" i="2"/>
  <c r="J6" i="2"/>
  <c r="H6" i="2"/>
  <c r="D9" i="2"/>
  <c r="P15" i="2"/>
  <c r="P9" i="2"/>
  <c r="D19" i="2"/>
  <c r="F6" i="2"/>
  <c r="J15" i="2"/>
  <c r="J9" i="2"/>
  <c r="L24" i="2"/>
  <c r="L19" i="2"/>
  <c r="O6" i="2"/>
  <c r="H15" i="2"/>
  <c r="H9" i="2"/>
  <c r="J24" i="2"/>
  <c r="J19" i="2"/>
  <c r="L6" i="2"/>
  <c r="D24" i="2"/>
  <c r="F15" i="2"/>
  <c r="F9" i="2"/>
  <c r="H24" i="2"/>
  <c r="H19" i="2"/>
  <c r="O15" i="2"/>
  <c r="O9" i="2"/>
  <c r="P19" i="2"/>
  <c r="N25" i="2"/>
  <c r="N14" i="2"/>
  <c r="N13" i="2" s="1"/>
  <c r="N23" i="2"/>
  <c r="N26" i="2"/>
  <c r="N16" i="2"/>
  <c r="N12" i="2"/>
  <c r="N17" i="2"/>
  <c r="N22" i="2"/>
  <c r="N11" i="2"/>
  <c r="N21" i="2"/>
  <c r="N10" i="2"/>
  <c r="N20" i="2"/>
  <c r="N8" i="2"/>
  <c r="N18" i="2"/>
  <c r="N7" i="2"/>
  <c r="M26" i="2"/>
  <c r="Q26" i="2" s="1"/>
  <c r="M16" i="2"/>
  <c r="M23" i="2"/>
  <c r="Q23" i="2" s="1"/>
  <c r="M20" i="2"/>
  <c r="M14" i="2"/>
  <c r="M11" i="2"/>
  <c r="Q11" i="2" s="1"/>
  <c r="M8" i="2"/>
  <c r="Q8" i="2" s="1"/>
  <c r="M10" i="2"/>
  <c r="M21" i="2"/>
  <c r="Q21" i="2" s="1"/>
  <c r="M25" i="2"/>
  <c r="M22" i="2"/>
  <c r="Q22" i="2" s="1"/>
  <c r="M18" i="2"/>
  <c r="Q18" i="2" s="1"/>
  <c r="M17" i="2"/>
  <c r="Q17" i="2" s="1"/>
  <c r="M12" i="2"/>
  <c r="Q12" i="2" s="1"/>
  <c r="M7" i="2"/>
  <c r="N19" i="2" l="1"/>
  <c r="N9" i="2"/>
  <c r="N6" i="2"/>
  <c r="Q14" i="2"/>
  <c r="M13" i="2"/>
  <c r="Q13" i="2" s="1"/>
  <c r="Q10" i="2"/>
  <c r="M9" i="2"/>
  <c r="Q9" i="2" s="1"/>
  <c r="Q20" i="2"/>
  <c r="M19" i="2"/>
  <c r="Q19" i="2" s="1"/>
  <c r="Q7" i="2"/>
  <c r="M6" i="2"/>
  <c r="Q6" i="2" s="1"/>
  <c r="Q25" i="2"/>
  <c r="M24" i="2"/>
  <c r="Q24" i="2" s="1"/>
  <c r="Q16" i="2"/>
  <c r="M15" i="2"/>
  <c r="Q15" i="2" s="1"/>
  <c r="N15" i="2"/>
  <c r="N24" i="2"/>
  <c r="A12" i="2"/>
  <c r="A14" i="2" s="1"/>
  <c r="A16" i="2" s="1"/>
  <c r="A17" i="2" l="1"/>
  <c r="A18" i="2" s="1"/>
  <c r="A20" i="2" l="1"/>
  <c r="A21" i="2" s="1"/>
  <c r="A22" i="2" s="1"/>
  <c r="A23" i="2" s="1"/>
  <c r="A25" i="2" s="1"/>
  <c r="A26" i="2" s="1"/>
</calcChain>
</file>

<file path=xl/sharedStrings.xml><?xml version="1.0" encoding="utf-8"?>
<sst xmlns="http://schemas.openxmlformats.org/spreadsheetml/2006/main" count="115" uniqueCount="65">
  <si>
    <t xml:space="preserve">Staff was courteous and respectful. </t>
  </si>
  <si>
    <t xml:space="preserve">I would recommend this agency to others. </t>
  </si>
  <si>
    <t>I was informed of my rights.</t>
  </si>
  <si>
    <t>I was informed that information about my treatment is only given with my permission.</t>
  </si>
  <si>
    <t>My cultural/ethnic background was respected.</t>
  </si>
  <si>
    <t xml:space="preserve">I was given information about the different treatment options available that would be appropriate to meet my needs. </t>
  </si>
  <si>
    <t>I received services that met my needs and addressed my goals.</t>
  </si>
  <si>
    <t xml:space="preserve">I was given a choice as to what provider to seek treatment from. </t>
  </si>
  <si>
    <t>I was involved in the development of my treatment plan and goals.</t>
  </si>
  <si>
    <t>My goals were addressed during treatment.</t>
  </si>
  <si>
    <t>My goals were changed when needed to reflect my needs.</t>
  </si>
  <si>
    <t xml:space="preserve">I feel that I am better able to control my life as a result of treatment. </t>
  </si>
  <si>
    <t>1*1=1</t>
  </si>
  <si>
    <t>3*2=6</t>
  </si>
  <si>
    <t>15*4=60</t>
  </si>
  <si>
    <t>5*3=15</t>
  </si>
  <si>
    <t>3*5=15</t>
  </si>
  <si>
    <t>I know how to contact my recipient rights advisor.</t>
  </si>
  <si>
    <t>Staff assisted in connectng me with further services and/or community resources.</t>
  </si>
  <si>
    <t>My treatment plan includes skills and community supports to help me continue in my path to recovery and total wellness.</t>
  </si>
  <si>
    <t>Total Questions Answered (D)</t>
  </si>
  <si>
    <t>Total Questions Not Answered</t>
  </si>
  <si>
    <t>Strongly Disagree     (1)</t>
  </si>
  <si>
    <t>Disagree          (2)</t>
  </si>
  <si>
    <t>Neutral         (3)</t>
  </si>
  <si>
    <t>Agree           (4)</t>
  </si>
  <si>
    <t>Strongly Agree         (5)</t>
  </si>
  <si>
    <r>
      <t xml:space="preserve">Total Surveys </t>
    </r>
    <r>
      <rPr>
        <sz val="9"/>
        <color rgb="FF000000"/>
        <rFont val="Times New Roman"/>
        <family val="1"/>
      </rPr>
      <t>Completed</t>
    </r>
  </si>
  <si>
    <t>Collection Period: 
6/13/2018 - 7/13/2018</t>
  </si>
  <si>
    <t>Mid-State Health Network (MSHN) 
6/1/2020</t>
  </si>
  <si>
    <t>Organization</t>
  </si>
  <si>
    <t>Program Type</t>
  </si>
  <si>
    <t>Q-1</t>
  </si>
  <si>
    <t>Q-2</t>
  </si>
  <si>
    <t>Q-3</t>
  </si>
  <si>
    <t>Q-4</t>
  </si>
  <si>
    <t>Q-5</t>
  </si>
  <si>
    <t>Q-6</t>
  </si>
  <si>
    <t>Q-7</t>
  </si>
  <si>
    <t>Q-8</t>
  </si>
  <si>
    <t>Q-9</t>
  </si>
  <si>
    <t>Q-10</t>
  </si>
  <si>
    <t>Q-11</t>
  </si>
  <si>
    <t>Q-12</t>
  </si>
  <si>
    <t>Q-13</t>
  </si>
  <si>
    <t>Q-14</t>
  </si>
  <si>
    <t>Q-15</t>
  </si>
  <si>
    <t>Mid-State Health Network (MSHN) FY2020 SUD Consumer Satisfaction Reporting Template
6/1/2020</t>
  </si>
  <si>
    <t>Coordination of Care/Referrals to Other Resources</t>
  </si>
  <si>
    <t>Treatment Planning/Progress Towards Goals</t>
  </si>
  <si>
    <t>Appropriateness and Choice with Services</t>
  </si>
  <si>
    <t>Cultural /Ethnic Background</t>
  </si>
  <si>
    <t>Information on Recipient Rights</t>
  </si>
  <si>
    <t>Welcoming Environment</t>
  </si>
  <si>
    <t>Detox:</t>
  </si>
  <si>
    <t>Residential:</t>
  </si>
  <si>
    <t>MAT:</t>
  </si>
  <si>
    <t>Early Intervention:</t>
  </si>
  <si>
    <t>OPT:</t>
  </si>
  <si>
    <t xml:space="preserve">Case Management: </t>
  </si>
  <si>
    <t>FY2020 SUD Consumer Satisfaction Report</t>
  </si>
  <si>
    <t>Total Score</t>
  </si>
  <si>
    <t>Optional ID</t>
  </si>
  <si>
    <t>2020 Average</t>
  </si>
  <si>
    <t xml:space="preserve">Program Type:  2-Case Management; 3-OPT; 4-Detox; 5-Residential;           6-Mat; 7-Early Intervention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</si>
</sst>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color rgb="FF000000"/>
      <name val="Times New Roman"/>
      <charset val="204"/>
    </font>
    <font>
      <sz val="22"/>
      <name val="Arial"/>
      <family val="2"/>
    </font>
    <font>
      <u/>
      <sz val="16"/>
      <name val="Arial"/>
      <family val="2"/>
    </font>
    <font>
      <sz val="10"/>
      <name val="Times New Roman"/>
      <family val="1"/>
    </font>
    <font>
      <sz val="10"/>
      <color rgb="FF000000"/>
      <name val="Times New Roman"/>
      <family val="1"/>
    </font>
    <font>
      <b/>
      <sz val="10"/>
      <name val="Arial"/>
      <family val="2"/>
    </font>
    <font>
      <sz val="10"/>
      <color rgb="FFFF0000"/>
      <name val="Times New Roman"/>
      <family val="1"/>
    </font>
    <font>
      <sz val="9"/>
      <color rgb="FF000000"/>
      <name val="Times New Roman"/>
      <family val="1"/>
    </font>
    <font>
      <b/>
      <sz val="10"/>
      <color rgb="FF000000"/>
      <name val="Times New Roman"/>
      <family val="1"/>
    </font>
    <font>
      <sz val="8"/>
      <name val="Times New Roman"/>
      <charset val="204"/>
    </font>
    <font>
      <b/>
      <sz val="12"/>
      <color rgb="FF000000"/>
      <name val="Times New Roman"/>
      <family val="1"/>
    </font>
    <font>
      <b/>
      <sz val="11"/>
      <color rgb="FF000000"/>
      <name val="Calibri"/>
      <family val="2"/>
    </font>
    <font>
      <b/>
      <sz val="1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Fill="1" applyBorder="1" applyAlignment="1" applyProtection="1">
      <alignment horizontal="left" vertical="top"/>
    </xf>
    <xf numFmtId="2" fontId="0" fillId="0" borderId="0" xfId="0" applyNumberFormat="1" applyFill="1" applyBorder="1" applyAlignment="1" applyProtection="1">
      <alignment horizontal="left" vertical="top"/>
    </xf>
    <xf numFmtId="0" fontId="4" fillId="2" borderId="1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Border="1" applyAlignment="1" applyProtection="1">
      <alignment horizontal="left" vertical="top" wrapText="1"/>
    </xf>
    <xf numFmtId="0" fontId="1" fillId="0" borderId="0" xfId="0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center" vertical="top" wrapText="1"/>
    </xf>
    <xf numFmtId="0" fontId="4" fillId="0" borderId="1" xfId="0" applyFont="1" applyFill="1" applyBorder="1" applyAlignment="1" applyProtection="1">
      <alignment horizontal="left" vertical="top" wrapText="1"/>
    </xf>
    <xf numFmtId="0" fontId="1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center" vertical="top" wrapText="1"/>
    </xf>
    <xf numFmtId="0" fontId="0" fillId="0" borderId="1" xfId="0" applyFill="1" applyBorder="1" applyAlignment="1" applyProtection="1">
      <alignment horizontal="left" vertical="top"/>
    </xf>
    <xf numFmtId="0" fontId="0" fillId="0" borderId="1" xfId="0" applyFill="1" applyBorder="1" applyAlignment="1" applyProtection="1">
      <alignment horizontal="center" vertical="center" wrapText="1"/>
    </xf>
    <xf numFmtId="0" fontId="0" fillId="0" borderId="1" xfId="0" applyFill="1" applyBorder="1" applyAlignment="1" applyProtection="1">
      <alignment horizontal="center" vertical="center" textRotation="90" wrapText="1"/>
    </xf>
    <xf numFmtId="0" fontId="4" fillId="0" borderId="1" xfId="0" applyFont="1" applyFill="1" applyBorder="1" applyAlignment="1" applyProtection="1">
      <alignment horizontal="center" vertical="center" textRotation="90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textRotation="90" wrapText="1"/>
    </xf>
    <xf numFmtId="2" fontId="4" fillId="2" borderId="1" xfId="0" applyNumberFormat="1" applyFont="1" applyFill="1" applyBorder="1" applyAlignment="1" applyProtection="1">
      <alignment horizontal="center" vertical="center"/>
    </xf>
    <xf numFmtId="0" fontId="8" fillId="3" borderId="1" xfId="0" applyFont="1" applyFill="1" applyBorder="1" applyAlignment="1" applyProtection="1">
      <alignment wrapText="1"/>
    </xf>
    <xf numFmtId="0" fontId="0" fillId="3" borderId="1" xfId="0" applyFill="1" applyBorder="1" applyAlignment="1" applyProtection="1">
      <alignment horizontal="center" vertical="center" wrapText="1"/>
    </xf>
    <xf numFmtId="0" fontId="6" fillId="3" borderId="1" xfId="0" applyFont="1" applyFill="1" applyBorder="1" applyAlignment="1" applyProtection="1">
      <alignment horizontal="center" vertical="center" wrapText="1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4" fillId="3" borderId="1" xfId="0" quotePrefix="1" applyFont="1" applyFill="1" applyBorder="1" applyAlignment="1" applyProtection="1">
      <alignment horizontal="center" vertical="center" wrapText="1"/>
    </xf>
    <xf numFmtId="0" fontId="4" fillId="3" borderId="1" xfId="0" applyFont="1" applyFill="1" applyBorder="1" applyAlignment="1" applyProtection="1">
      <alignment horizontal="center" vertical="center" wrapText="1"/>
    </xf>
    <xf numFmtId="0" fontId="4" fillId="3" borderId="1" xfId="0" applyFont="1" applyFill="1" applyBorder="1" applyAlignment="1" applyProtection="1">
      <alignment horizontal="center" vertical="center"/>
    </xf>
    <xf numFmtId="0" fontId="0" fillId="3" borderId="1" xfId="0" applyFill="1" applyBorder="1" applyAlignment="1" applyProtection="1">
      <alignment horizontal="center" vertical="center"/>
    </xf>
    <xf numFmtId="2" fontId="4" fillId="3" borderId="1" xfId="0" applyNumberFormat="1" applyFont="1" applyFill="1" applyBorder="1" applyAlignment="1" applyProtection="1">
      <alignment horizontal="center" vertical="center"/>
    </xf>
    <xf numFmtId="0" fontId="8" fillId="3" borderId="1" xfId="0" applyFont="1" applyFill="1" applyBorder="1" applyAlignment="1" applyProtection="1">
      <alignment horizontal="left" vertical="top"/>
    </xf>
    <xf numFmtId="0" fontId="10" fillId="3" borderId="1" xfId="0" applyFont="1" applyFill="1" applyBorder="1" applyAlignment="1" applyProtection="1"/>
    <xf numFmtId="0" fontId="8" fillId="4" borderId="1" xfId="0" applyFont="1" applyFill="1" applyBorder="1" applyAlignment="1" applyProtection="1">
      <alignment horizontal="center" vertical="center"/>
      <protection locked="0"/>
    </xf>
    <xf numFmtId="0" fontId="11" fillId="4" borderId="1" xfId="0" applyFont="1" applyFill="1" applyBorder="1" applyAlignment="1" applyProtection="1">
      <alignment horizontal="left" vertical="top" wrapText="1"/>
    </xf>
    <xf numFmtId="0" fontId="11" fillId="4" borderId="1" xfId="0" applyFont="1" applyFill="1" applyBorder="1" applyAlignment="1" applyProtection="1">
      <alignment horizontal="center" vertical="center"/>
      <protection locked="0"/>
    </xf>
    <xf numFmtId="0" fontId="12" fillId="4" borderId="1" xfId="0" applyFont="1" applyFill="1" applyBorder="1" applyAlignment="1" applyProtection="1">
      <alignment horizontal="center" vertical="center" wrapText="1"/>
    </xf>
    <xf numFmtId="0" fontId="10" fillId="0" borderId="0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left" vertical="center" wrapText="1"/>
    </xf>
    <xf numFmtId="0" fontId="11" fillId="4" borderId="1" xfId="0" applyFont="1" applyFill="1" applyBorder="1"/>
    <xf numFmtId="0" fontId="11" fillId="4" borderId="1" xfId="0" applyFont="1" applyFill="1" applyBorder="1" applyAlignment="1">
      <alignment horizontal="left" wrapText="1"/>
    </xf>
    <xf numFmtId="1" fontId="4" fillId="3" borderId="1" xfId="0" applyNumberFormat="1" applyFont="1" applyFill="1" applyBorder="1" applyAlignment="1" applyProtection="1">
      <alignment horizontal="center" vertical="center"/>
    </xf>
    <xf numFmtId="0" fontId="8" fillId="3" borderId="1" xfId="0" applyFont="1" applyFill="1" applyBorder="1" applyAlignment="1" applyProtection="1">
      <alignment textRotation="90" wrapText="1"/>
    </xf>
    <xf numFmtId="0" fontId="8" fillId="0" borderId="1" xfId="0" applyFont="1" applyFill="1" applyBorder="1" applyAlignment="1" applyProtection="1">
      <alignment horizontal="right"/>
    </xf>
    <xf numFmtId="2" fontId="4" fillId="0" borderId="1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left" vertical="center" wrapText="1"/>
    </xf>
    <xf numFmtId="0" fontId="1" fillId="0" borderId="0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10" fillId="0" borderId="0" xfId="0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'Data Collection Aggregate Temp.'!$B$6</c:f>
              <c:strCache>
                <c:ptCount val="1"/>
                <c:pt idx="0">
                  <c:v>Welcoming Environment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'Data Collection Aggregate Temp.'!$A$2:$Q$2</c:f>
              <c:strCache>
                <c:ptCount val="1"/>
                <c:pt idx="0">
                  <c:v>FY2020 SUD Consumer Satisfaction Report</c:v>
                </c:pt>
              </c:strCache>
            </c:strRef>
          </c:cat>
          <c:val>
            <c:numRef>
              <c:f>'Data Collection Aggregate Temp.'!$Q$6</c:f>
              <c:numCache>
                <c:formatCode>0.00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2F-4A94-9EAD-C2D5F371CD4C}"/>
            </c:ext>
          </c:extLst>
        </c:ser>
        <c:ser>
          <c:idx val="4"/>
          <c:order val="2"/>
          <c:tx>
            <c:strRef>
              <c:f>'Data Collection Aggregate Temp.'!$B$13</c:f>
              <c:strCache>
                <c:ptCount val="1"/>
                <c:pt idx="0">
                  <c:v>Cultural /Ethnic Background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val>
            <c:numRef>
              <c:f>'Data Collection Aggregate Temp.'!$Q$13</c:f>
              <c:numCache>
                <c:formatCode>0.00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72F-4A94-9EAD-C2D5F371CD4C}"/>
            </c:ext>
          </c:extLst>
        </c:ser>
        <c:ser>
          <c:idx val="5"/>
          <c:order val="3"/>
          <c:tx>
            <c:strRef>
              <c:f>'Data Collection Aggregate Temp.'!$B$15</c:f>
              <c:strCache>
                <c:ptCount val="1"/>
                <c:pt idx="0">
                  <c:v>Appropriateness and Choice with Services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val>
            <c:numRef>
              <c:f>'Data Collection Aggregate Temp.'!$Q$15</c:f>
              <c:numCache>
                <c:formatCode>0.00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72F-4A94-9EAD-C2D5F371CD4C}"/>
            </c:ext>
          </c:extLst>
        </c:ser>
        <c:ser>
          <c:idx val="6"/>
          <c:order val="4"/>
          <c:tx>
            <c:strRef>
              <c:f>'Data Collection Aggregate Temp.'!$B$19</c:f>
              <c:strCache>
                <c:ptCount val="1"/>
                <c:pt idx="0">
                  <c:v>Treatment Planning/Progress Towards Goals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'Data Collection Aggregate Temp.'!$Q$19</c:f>
              <c:numCache>
                <c:formatCode>0.00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72F-4A94-9EAD-C2D5F371CD4C}"/>
            </c:ext>
          </c:extLst>
        </c:ser>
        <c:ser>
          <c:idx val="7"/>
          <c:order val="5"/>
          <c:tx>
            <c:strRef>
              <c:f>'Data Collection Aggregate Temp.'!$B$24</c:f>
              <c:strCache>
                <c:ptCount val="1"/>
                <c:pt idx="0">
                  <c:v>Coordination of Care/Referrals to Other Resources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'Data Collection Aggregate Temp.'!$Q$24</c:f>
              <c:numCache>
                <c:formatCode>0.00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72F-4A94-9EAD-C2D5F371CD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43728744"/>
        <c:axId val="543730056"/>
        <c:extLst>
          <c:ext xmlns:c15="http://schemas.microsoft.com/office/drawing/2012/chart" uri="{02D57815-91ED-43cb-92C2-25804820EDAC}">
            <c15:filteredBarSeries>
              <c15:ser>
                <c:idx val="3"/>
                <c:order val="1"/>
                <c:tx>
                  <c:strRef>
                    <c:extLst>
                      <c:ext uri="{02D57815-91ED-43cb-92C2-25804820EDAC}">
                        <c15:formulaRef>
                          <c15:sqref>'Data Collection Aggregate Temp.'!$B$9</c15:sqref>
                        </c15:formulaRef>
                      </c:ext>
                    </c:extLst>
                    <c:strCache>
                      <c:ptCount val="1"/>
                      <c:pt idx="0">
                        <c:v>Information on Recipient Rights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val>
                  <c:numRef>
                    <c:extLst>
                      <c:ext uri="{02D57815-91ED-43cb-92C2-25804820EDAC}">
                        <c15:formulaRef>
                          <c15:sqref>'Data Collection Aggregate Temp.'!$Q$9</c15:sqref>
                        </c15:formulaRef>
                      </c:ext>
                    </c:extLst>
                    <c:numCache>
                      <c:formatCode>0.00</c:formatCode>
                      <c:ptCount val="1"/>
                      <c:pt idx="0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372F-4A94-9EAD-C2D5F371CD4C}"/>
                  </c:ext>
                </c:extLst>
              </c15:ser>
            </c15:filteredBarSeries>
          </c:ext>
        </c:extLst>
      </c:barChart>
      <c:catAx>
        <c:axId val="543728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3730056"/>
        <c:crosses val="autoZero"/>
        <c:auto val="1"/>
        <c:lblAlgn val="ctr"/>
        <c:lblOffset val="100"/>
        <c:noMultiLvlLbl val="0"/>
      </c:catAx>
      <c:valAx>
        <c:axId val="543730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372874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337578</xdr:colOff>
      <xdr:row>3</xdr:row>
      <xdr:rowOff>76200</xdr:rowOff>
    </xdr:from>
    <xdr:ext cx="2255041" cy="937629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C8F7FA17-2B7E-4D0E-ACD6-99EAF13787C4}"/>
            </a:ext>
          </a:extLst>
        </xdr:cNvPr>
        <xdr:cNvSpPr/>
      </xdr:nvSpPr>
      <xdr:spPr>
        <a:xfrm>
          <a:off x="3623703" y="2990850"/>
          <a:ext cx="225504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Sample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464820</xdr:colOff>
      <xdr:row>3</xdr:row>
      <xdr:rowOff>91441</xdr:rowOff>
    </xdr:from>
    <xdr:to>
      <xdr:col>28</xdr:col>
      <xdr:colOff>365760</xdr:colOff>
      <xdr:row>11</xdr:row>
      <xdr:rowOff>167641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0B935CC-4B9B-4F6D-8887-31FDA214269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txDef>
      <a:spPr>
        <a:noFill/>
      </a:spPr>
      <a:bodyPr vertOverflow="clip" horzOverflow="clip" wrap="square" rtlCol="0" anchor="t">
        <a:noAutofit/>
      </a:bodyPr>
      <a:lstStyle>
        <a:defPPr algn="l">
          <a:defRPr sz="1100" b="1"/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a:style>
    </a:tx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AB11DF-258D-4858-887B-00B4BC4346CE}">
  <sheetPr codeName="Sheet2"/>
  <dimension ref="A1:T18"/>
  <sheetViews>
    <sheetView zoomScaleNormal="100" zoomScaleSheetLayoutView="100" workbookViewId="0">
      <selection activeCell="C4" sqref="C4"/>
    </sheetView>
  </sheetViews>
  <sheetFormatPr defaultColWidth="8.77734375" defaultRowHeight="13.2" x14ac:dyDescent="0.25"/>
  <cols>
    <col min="1" max="1" width="10.6640625" style="1" customWidth="1"/>
    <col min="2" max="2" width="12.44140625" style="1" customWidth="1"/>
    <col min="3" max="3" width="8.88671875" style="8" customWidth="1"/>
    <col min="4" max="4" width="5" style="1" customWidth="1"/>
    <col min="5" max="5" width="6.21875" style="1" customWidth="1"/>
    <col min="6" max="6" width="4.5546875" style="1" customWidth="1"/>
    <col min="7" max="7" width="6.6640625" style="1" customWidth="1"/>
    <col min="8" max="8" width="8.33203125" style="8" customWidth="1"/>
    <col min="9" max="9" width="6.33203125" style="1" customWidth="1"/>
    <col min="10" max="10" width="11.109375" style="8" customWidth="1"/>
    <col min="11" max="11" width="6.33203125" style="1" customWidth="1"/>
    <col min="12" max="12" width="6.109375" style="8" customWidth="1"/>
    <col min="13" max="13" width="6.109375" style="1" customWidth="1"/>
    <col min="14" max="14" width="5.6640625" style="8" customWidth="1"/>
    <col min="15" max="15" width="5.6640625" style="1" customWidth="1"/>
    <col min="16" max="16" width="6.77734375" style="1" customWidth="1"/>
    <col min="17" max="17" width="8.5546875" style="1" customWidth="1"/>
    <col min="18" max="18" width="11.21875" style="1" customWidth="1"/>
    <col min="19" max="19" width="11.109375" style="1" customWidth="1"/>
    <col min="20" max="20" width="11.109375" style="2" customWidth="1"/>
    <col min="21" max="22" width="11.109375" style="1" customWidth="1"/>
    <col min="23" max="16384" width="8.77734375" style="1"/>
  </cols>
  <sheetData>
    <row r="1" spans="1:19" ht="42.75" customHeight="1" x14ac:dyDescent="0.25">
      <c r="B1" s="45" t="s">
        <v>47</v>
      </c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4"/>
      <c r="P1" s="44"/>
      <c r="Q1" s="44"/>
    </row>
    <row r="2" spans="1:19" x14ac:dyDescent="0.25">
      <c r="A2" s="14"/>
      <c r="B2" s="30"/>
      <c r="C2" s="30"/>
      <c r="D2" s="30" t="s">
        <v>32</v>
      </c>
      <c r="E2" s="30" t="s">
        <v>33</v>
      </c>
      <c r="F2" s="30" t="s">
        <v>34</v>
      </c>
      <c r="G2" s="30" t="s">
        <v>35</v>
      </c>
      <c r="H2" s="30" t="s">
        <v>36</v>
      </c>
      <c r="I2" s="30" t="s">
        <v>37</v>
      </c>
      <c r="J2" s="30" t="s">
        <v>38</v>
      </c>
      <c r="K2" s="30" t="s">
        <v>39</v>
      </c>
      <c r="L2" s="30" t="s">
        <v>40</v>
      </c>
      <c r="M2" s="30" t="s">
        <v>41</v>
      </c>
      <c r="N2" s="30" t="s">
        <v>42</v>
      </c>
      <c r="O2" s="30" t="s">
        <v>43</v>
      </c>
      <c r="P2" s="30" t="s">
        <v>44</v>
      </c>
      <c r="Q2" s="30" t="s">
        <v>45</v>
      </c>
      <c r="R2" s="30" t="s">
        <v>46</v>
      </c>
      <c r="S2" s="30"/>
    </row>
    <row r="3" spans="1:19" ht="173.4" customHeight="1" x14ac:dyDescent="0.3">
      <c r="A3" s="42" t="s">
        <v>62</v>
      </c>
      <c r="B3" s="21" t="s">
        <v>30</v>
      </c>
      <c r="C3" s="41" t="s">
        <v>64</v>
      </c>
      <c r="D3" s="41" t="s">
        <v>0</v>
      </c>
      <c r="E3" s="41" t="s">
        <v>1</v>
      </c>
      <c r="F3" s="41" t="s">
        <v>2</v>
      </c>
      <c r="G3" s="41" t="s">
        <v>17</v>
      </c>
      <c r="H3" s="41" t="s">
        <v>3</v>
      </c>
      <c r="I3" s="41" t="s">
        <v>4</v>
      </c>
      <c r="J3" s="41" t="s">
        <v>5</v>
      </c>
      <c r="K3" s="41" t="s">
        <v>6</v>
      </c>
      <c r="L3" s="41" t="s">
        <v>7</v>
      </c>
      <c r="M3" s="41" t="s">
        <v>8</v>
      </c>
      <c r="N3" s="41" t="s">
        <v>9</v>
      </c>
      <c r="O3" s="41" t="s">
        <v>10</v>
      </c>
      <c r="P3" s="41" t="s">
        <v>11</v>
      </c>
      <c r="Q3" s="41" t="s">
        <v>18</v>
      </c>
      <c r="R3" s="41" t="s">
        <v>19</v>
      </c>
      <c r="S3" s="31"/>
    </row>
    <row r="4" spans="1:19" x14ac:dyDescent="0.25">
      <c r="A4" s="14"/>
      <c r="B4" s="22">
        <v>1016</v>
      </c>
      <c r="C4" s="23">
        <v>2</v>
      </c>
      <c r="D4" s="24">
        <v>5</v>
      </c>
      <c r="E4" s="24">
        <v>5</v>
      </c>
      <c r="F4" s="24">
        <v>5</v>
      </c>
      <c r="G4" s="24">
        <v>3</v>
      </c>
      <c r="H4" s="24">
        <v>3</v>
      </c>
      <c r="I4" s="24">
        <v>5</v>
      </c>
      <c r="J4" s="24">
        <v>5</v>
      </c>
      <c r="K4" s="24">
        <v>5</v>
      </c>
      <c r="L4" s="24">
        <v>5</v>
      </c>
      <c r="M4" s="24">
        <v>5</v>
      </c>
      <c r="N4" s="24">
        <v>5</v>
      </c>
      <c r="O4" s="24">
        <v>5</v>
      </c>
      <c r="P4" s="24">
        <v>5</v>
      </c>
      <c r="Q4" s="24">
        <v>5</v>
      </c>
      <c r="R4" s="24">
        <v>1</v>
      </c>
      <c r="S4" s="25"/>
    </row>
    <row r="5" spans="1:19" x14ac:dyDescent="0.25">
      <c r="A5" s="14"/>
      <c r="B5" s="22">
        <v>1016</v>
      </c>
      <c r="C5" s="26">
        <v>3</v>
      </c>
      <c r="D5" s="26">
        <v>4</v>
      </c>
      <c r="E5" s="26">
        <v>4</v>
      </c>
      <c r="F5" s="26">
        <v>3</v>
      </c>
      <c r="G5" s="26">
        <v>3</v>
      </c>
      <c r="H5" s="26">
        <v>3</v>
      </c>
      <c r="I5" s="26">
        <v>3</v>
      </c>
      <c r="J5" s="26">
        <v>4</v>
      </c>
      <c r="K5" s="26">
        <v>5</v>
      </c>
      <c r="L5" s="26">
        <v>5</v>
      </c>
      <c r="M5" s="26">
        <v>5</v>
      </c>
      <c r="N5" s="26">
        <v>5</v>
      </c>
      <c r="O5" s="26">
        <v>5</v>
      </c>
      <c r="P5" s="26">
        <v>5</v>
      </c>
      <c r="Q5" s="26">
        <v>5</v>
      </c>
      <c r="R5" s="26">
        <v>4</v>
      </c>
      <c r="S5" s="26"/>
    </row>
    <row r="6" spans="1:19" x14ac:dyDescent="0.25">
      <c r="A6" s="14"/>
      <c r="B6" s="22">
        <v>1016</v>
      </c>
      <c r="C6" s="23">
        <v>2</v>
      </c>
      <c r="D6" s="24">
        <v>5</v>
      </c>
      <c r="E6" s="24">
        <v>5</v>
      </c>
      <c r="F6" s="24">
        <v>5</v>
      </c>
      <c r="G6" s="24">
        <v>3</v>
      </c>
      <c r="H6" s="24">
        <v>3</v>
      </c>
      <c r="I6" s="24">
        <v>5</v>
      </c>
      <c r="J6" s="24">
        <v>5</v>
      </c>
      <c r="K6" s="24">
        <v>5</v>
      </c>
      <c r="L6" s="24">
        <v>5</v>
      </c>
      <c r="M6" s="24">
        <v>5</v>
      </c>
      <c r="N6" s="24">
        <v>5</v>
      </c>
      <c r="O6" s="24">
        <v>5</v>
      </c>
      <c r="P6" s="24">
        <v>5</v>
      </c>
      <c r="Q6" s="24">
        <v>5</v>
      </c>
      <c r="R6" s="24">
        <v>1</v>
      </c>
      <c r="S6" s="25"/>
    </row>
    <row r="7" spans="1:19" x14ac:dyDescent="0.25">
      <c r="A7" s="14"/>
      <c r="B7" s="22">
        <v>1016</v>
      </c>
      <c r="C7" s="27">
        <v>3</v>
      </c>
      <c r="D7" s="26">
        <v>4</v>
      </c>
      <c r="E7" s="26">
        <v>5</v>
      </c>
      <c r="F7" s="26">
        <v>3</v>
      </c>
      <c r="G7" s="26">
        <v>3</v>
      </c>
      <c r="H7" s="26">
        <v>3</v>
      </c>
      <c r="I7" s="26">
        <v>3</v>
      </c>
      <c r="J7" s="26">
        <v>4</v>
      </c>
      <c r="K7" s="26">
        <v>5</v>
      </c>
      <c r="L7" s="26">
        <v>5</v>
      </c>
      <c r="M7" s="26">
        <v>5</v>
      </c>
      <c r="N7" s="26">
        <v>5</v>
      </c>
      <c r="O7" s="26">
        <v>5</v>
      </c>
      <c r="P7" s="26">
        <v>5</v>
      </c>
      <c r="Q7" s="26">
        <v>5</v>
      </c>
      <c r="R7" s="26">
        <v>4</v>
      </c>
      <c r="S7" s="27"/>
    </row>
    <row r="8" spans="1:19" x14ac:dyDescent="0.25">
      <c r="A8" s="14"/>
      <c r="B8" s="22">
        <v>1016</v>
      </c>
      <c r="C8" s="23">
        <v>5</v>
      </c>
      <c r="D8" s="26">
        <v>4</v>
      </c>
      <c r="E8" s="26">
        <v>4</v>
      </c>
      <c r="F8" s="26">
        <v>3</v>
      </c>
      <c r="G8" s="26">
        <v>3</v>
      </c>
      <c r="H8" s="26">
        <v>3</v>
      </c>
      <c r="I8" s="26">
        <v>3</v>
      </c>
      <c r="J8" s="26">
        <v>4</v>
      </c>
      <c r="K8" s="26">
        <v>5</v>
      </c>
      <c r="L8" s="26">
        <v>5</v>
      </c>
      <c r="M8" s="26">
        <v>5</v>
      </c>
      <c r="N8" s="26">
        <v>5</v>
      </c>
      <c r="O8" s="26">
        <v>5</v>
      </c>
      <c r="P8" s="26">
        <v>5</v>
      </c>
      <c r="Q8" s="26">
        <v>5</v>
      </c>
      <c r="R8" s="26">
        <v>4</v>
      </c>
      <c r="S8" s="25"/>
    </row>
    <row r="9" spans="1:19" x14ac:dyDescent="0.25">
      <c r="A9" s="14"/>
      <c r="B9" s="22">
        <v>1016</v>
      </c>
      <c r="C9" s="27">
        <v>4</v>
      </c>
      <c r="D9" s="26">
        <v>4</v>
      </c>
      <c r="E9" s="26">
        <v>2</v>
      </c>
      <c r="F9" s="26">
        <v>3</v>
      </c>
      <c r="G9" s="26">
        <v>3</v>
      </c>
      <c r="H9" s="26">
        <v>3</v>
      </c>
      <c r="I9" s="26">
        <v>3</v>
      </c>
      <c r="J9" s="26">
        <v>4</v>
      </c>
      <c r="K9" s="26">
        <v>5</v>
      </c>
      <c r="L9" s="26">
        <v>5</v>
      </c>
      <c r="M9" s="26">
        <v>5</v>
      </c>
      <c r="N9" s="26">
        <v>5</v>
      </c>
      <c r="O9" s="26">
        <v>5</v>
      </c>
      <c r="P9" s="26">
        <v>5</v>
      </c>
      <c r="Q9" s="26">
        <v>5</v>
      </c>
      <c r="R9" s="26">
        <v>4</v>
      </c>
      <c r="S9" s="27"/>
    </row>
    <row r="10" spans="1:19" x14ac:dyDescent="0.25">
      <c r="A10" s="14"/>
      <c r="B10" s="22">
        <v>1016</v>
      </c>
      <c r="C10" s="23">
        <v>4</v>
      </c>
      <c r="D10" s="26">
        <v>4</v>
      </c>
      <c r="E10" s="26">
        <v>4</v>
      </c>
      <c r="F10" s="26">
        <v>3</v>
      </c>
      <c r="G10" s="26">
        <v>3</v>
      </c>
      <c r="H10" s="26">
        <v>3</v>
      </c>
      <c r="I10" s="26">
        <v>3</v>
      </c>
      <c r="J10" s="26">
        <v>4</v>
      </c>
      <c r="K10" s="26">
        <v>5</v>
      </c>
      <c r="L10" s="26">
        <v>5</v>
      </c>
      <c r="M10" s="26">
        <v>5</v>
      </c>
      <c r="N10" s="26">
        <v>5</v>
      </c>
      <c r="O10" s="26">
        <v>5</v>
      </c>
      <c r="P10" s="26">
        <v>5</v>
      </c>
      <c r="Q10" s="26">
        <v>5</v>
      </c>
      <c r="R10" s="26">
        <v>4</v>
      </c>
      <c r="S10" s="25"/>
    </row>
    <row r="11" spans="1:19" x14ac:dyDescent="0.25">
      <c r="A11" s="14"/>
      <c r="B11" s="22">
        <v>1016</v>
      </c>
      <c r="C11" s="26">
        <v>7</v>
      </c>
      <c r="D11" s="26">
        <v>4</v>
      </c>
      <c r="E11" s="26">
        <v>4</v>
      </c>
      <c r="F11" s="26">
        <v>3</v>
      </c>
      <c r="G11" s="26">
        <v>3</v>
      </c>
      <c r="H11" s="26">
        <v>3</v>
      </c>
      <c r="I11" s="26">
        <v>3</v>
      </c>
      <c r="J11" s="26">
        <v>4</v>
      </c>
      <c r="K11" s="26">
        <v>5</v>
      </c>
      <c r="L11" s="26">
        <v>5</v>
      </c>
      <c r="M11" s="26">
        <v>5</v>
      </c>
      <c r="N11" s="26">
        <v>5</v>
      </c>
      <c r="O11" s="26">
        <v>5</v>
      </c>
      <c r="P11" s="26">
        <v>5</v>
      </c>
      <c r="Q11" s="26">
        <v>5</v>
      </c>
      <c r="R11" s="26">
        <v>4</v>
      </c>
      <c r="S11" s="26"/>
    </row>
    <row r="12" spans="1:19" x14ac:dyDescent="0.25">
      <c r="A12" s="14"/>
      <c r="B12" s="22">
        <v>1016</v>
      </c>
      <c r="C12" s="23">
        <v>7</v>
      </c>
      <c r="D12" s="26">
        <v>4</v>
      </c>
      <c r="E12" s="26">
        <v>4</v>
      </c>
      <c r="F12" s="26">
        <v>3</v>
      </c>
      <c r="G12" s="26">
        <v>3</v>
      </c>
      <c r="H12" s="26">
        <v>3</v>
      </c>
      <c r="I12" s="26">
        <v>3</v>
      </c>
      <c r="J12" s="26">
        <v>4</v>
      </c>
      <c r="K12" s="26">
        <v>5</v>
      </c>
      <c r="L12" s="26">
        <v>5</v>
      </c>
      <c r="M12" s="26">
        <v>5</v>
      </c>
      <c r="N12" s="26">
        <v>5</v>
      </c>
      <c r="O12" s="26">
        <v>5</v>
      </c>
      <c r="P12" s="26">
        <v>5</v>
      </c>
      <c r="Q12" s="26">
        <v>5</v>
      </c>
      <c r="R12" s="26">
        <v>4</v>
      </c>
      <c r="S12" s="25"/>
    </row>
    <row r="13" spans="1:19" x14ac:dyDescent="0.25">
      <c r="A13" s="14"/>
      <c r="B13" s="22">
        <v>1016</v>
      </c>
      <c r="C13" s="26">
        <v>5</v>
      </c>
      <c r="D13" s="26">
        <v>4</v>
      </c>
      <c r="E13" s="26">
        <v>3</v>
      </c>
      <c r="F13" s="26">
        <v>3</v>
      </c>
      <c r="G13" s="26">
        <v>3</v>
      </c>
      <c r="H13" s="26">
        <v>3</v>
      </c>
      <c r="I13" s="26">
        <v>3</v>
      </c>
      <c r="J13" s="26">
        <v>4</v>
      </c>
      <c r="K13" s="26">
        <v>5</v>
      </c>
      <c r="L13" s="26">
        <v>5</v>
      </c>
      <c r="M13" s="26">
        <v>5</v>
      </c>
      <c r="N13" s="26">
        <v>5</v>
      </c>
      <c r="O13" s="26">
        <v>5</v>
      </c>
      <c r="P13" s="26">
        <v>5</v>
      </c>
      <c r="Q13" s="26">
        <v>5</v>
      </c>
      <c r="R13" s="26">
        <v>4</v>
      </c>
      <c r="S13" s="26"/>
    </row>
    <row r="14" spans="1:19" x14ac:dyDescent="0.25">
      <c r="A14" s="14"/>
      <c r="B14" s="22">
        <v>1016</v>
      </c>
      <c r="C14" s="26">
        <v>6</v>
      </c>
      <c r="D14" s="26">
        <v>4</v>
      </c>
      <c r="E14" s="26">
        <v>4</v>
      </c>
      <c r="F14" s="26">
        <v>3</v>
      </c>
      <c r="G14" s="26">
        <v>3</v>
      </c>
      <c r="H14" s="26">
        <v>3</v>
      </c>
      <c r="I14" s="26">
        <v>3</v>
      </c>
      <c r="J14" s="26">
        <v>4</v>
      </c>
      <c r="K14" s="26">
        <v>5</v>
      </c>
      <c r="L14" s="26">
        <v>5</v>
      </c>
      <c r="M14" s="26">
        <v>5</v>
      </c>
      <c r="N14" s="26">
        <v>5</v>
      </c>
      <c r="O14" s="26">
        <v>5</v>
      </c>
      <c r="P14" s="26">
        <v>5</v>
      </c>
      <c r="Q14" s="26">
        <v>5</v>
      </c>
      <c r="R14" s="26">
        <v>4</v>
      </c>
      <c r="S14" s="26"/>
    </row>
    <row r="15" spans="1:19" x14ac:dyDescent="0.25">
      <c r="A15" s="14"/>
      <c r="B15" s="22">
        <v>1016</v>
      </c>
      <c r="C15" s="26">
        <v>6</v>
      </c>
      <c r="D15" s="26">
        <v>4</v>
      </c>
      <c r="E15" s="26">
        <v>4</v>
      </c>
      <c r="F15" s="26">
        <v>3</v>
      </c>
      <c r="G15" s="26">
        <v>3</v>
      </c>
      <c r="H15" s="26">
        <v>3</v>
      </c>
      <c r="I15" s="26">
        <v>3</v>
      </c>
      <c r="J15" s="26">
        <v>4</v>
      </c>
      <c r="K15" s="26">
        <v>5</v>
      </c>
      <c r="L15" s="26">
        <v>5</v>
      </c>
      <c r="M15" s="26">
        <v>5</v>
      </c>
      <c r="N15" s="26">
        <v>5</v>
      </c>
      <c r="O15" s="26">
        <v>5</v>
      </c>
      <c r="P15" s="26">
        <v>5</v>
      </c>
      <c r="Q15" s="26">
        <v>5</v>
      </c>
      <c r="R15" s="26">
        <v>4</v>
      </c>
      <c r="S15" s="26"/>
    </row>
    <row r="16" spans="1:19" x14ac:dyDescent="0.25">
      <c r="A16" s="14"/>
      <c r="B16" s="22">
        <v>1016</v>
      </c>
      <c r="C16" s="28">
        <v>2</v>
      </c>
      <c r="D16" s="26">
        <v>4</v>
      </c>
      <c r="E16" s="26">
        <v>4</v>
      </c>
      <c r="F16" s="26">
        <v>3</v>
      </c>
      <c r="G16" s="26">
        <v>3</v>
      </c>
      <c r="H16" s="26">
        <v>3</v>
      </c>
      <c r="I16" s="26">
        <v>3</v>
      </c>
      <c r="J16" s="26">
        <v>4</v>
      </c>
      <c r="K16" s="26">
        <v>5</v>
      </c>
      <c r="L16" s="26">
        <v>5</v>
      </c>
      <c r="M16" s="26">
        <v>5</v>
      </c>
      <c r="N16" s="26">
        <v>5</v>
      </c>
      <c r="O16" s="26">
        <v>5</v>
      </c>
      <c r="P16" s="26">
        <v>5</v>
      </c>
      <c r="Q16" s="26">
        <v>5</v>
      </c>
      <c r="R16" s="26">
        <v>4</v>
      </c>
      <c r="S16" s="28"/>
    </row>
    <row r="17" spans="1:19" x14ac:dyDescent="0.25">
      <c r="A17" s="14"/>
      <c r="B17" s="22">
        <v>1016</v>
      </c>
      <c r="C17" s="28">
        <v>6</v>
      </c>
      <c r="D17" s="28">
        <v>5</v>
      </c>
      <c r="E17" s="28">
        <v>5</v>
      </c>
      <c r="F17" s="28">
        <v>5</v>
      </c>
      <c r="G17" s="28">
        <v>5</v>
      </c>
      <c r="H17" s="28">
        <v>5</v>
      </c>
      <c r="I17" s="28">
        <v>5</v>
      </c>
      <c r="J17" s="28">
        <v>5</v>
      </c>
      <c r="K17" s="28">
        <v>5</v>
      </c>
      <c r="L17" s="28">
        <v>5</v>
      </c>
      <c r="M17" s="28">
        <v>5</v>
      </c>
      <c r="N17" s="28">
        <v>5</v>
      </c>
      <c r="O17" s="28">
        <v>3</v>
      </c>
      <c r="P17" s="28">
        <v>3</v>
      </c>
      <c r="Q17" s="28">
        <v>3</v>
      </c>
      <c r="R17" s="28">
        <v>4</v>
      </c>
      <c r="S17" s="25"/>
    </row>
    <row r="18" spans="1:19" x14ac:dyDescent="0.25">
      <c r="A18" s="14"/>
      <c r="B18" s="22">
        <v>1016</v>
      </c>
      <c r="C18" s="40">
        <v>6</v>
      </c>
      <c r="D18" s="40">
        <v>4</v>
      </c>
      <c r="E18" s="40">
        <v>4</v>
      </c>
      <c r="F18" s="40">
        <v>4</v>
      </c>
      <c r="G18" s="40">
        <v>4</v>
      </c>
      <c r="H18" s="40">
        <v>4</v>
      </c>
      <c r="I18" s="40">
        <v>4</v>
      </c>
      <c r="J18" s="40">
        <v>4</v>
      </c>
      <c r="K18" s="40">
        <v>4</v>
      </c>
      <c r="L18" s="40">
        <v>4</v>
      </c>
      <c r="M18" s="40">
        <v>4</v>
      </c>
      <c r="N18" s="40">
        <v>4</v>
      </c>
      <c r="O18" s="40">
        <v>4</v>
      </c>
      <c r="P18" s="40">
        <v>4</v>
      </c>
      <c r="Q18" s="40">
        <v>4</v>
      </c>
      <c r="R18" s="40">
        <v>4</v>
      </c>
      <c r="S18" s="29"/>
    </row>
  </sheetData>
  <mergeCells count="1">
    <mergeCell ref="B1:N1"/>
  </mergeCells>
  <pageMargins left="0.25" right="0.25" top="0.75" bottom="0.75" header="0.3" footer="0.3"/>
  <pageSetup scale="74" orientation="portrait" r:id="rId1"/>
  <headerFooter>
    <oddFooter>&amp;LParticipant of Mid-State Health Network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B3757C-3F6B-4A47-9EEC-3169D0A430EF}">
  <sheetPr codeName="Sheet3"/>
  <dimension ref="A1:T18"/>
  <sheetViews>
    <sheetView tabSelected="1" zoomScaleNormal="100" zoomScaleSheetLayoutView="100" workbookViewId="0">
      <selection activeCell="B4" sqref="B4"/>
    </sheetView>
  </sheetViews>
  <sheetFormatPr defaultColWidth="8.77734375" defaultRowHeight="13.2" x14ac:dyDescent="0.25"/>
  <cols>
    <col min="1" max="1" width="10.6640625" style="1" customWidth="1"/>
    <col min="2" max="2" width="12.44140625" style="1" customWidth="1"/>
    <col min="3" max="3" width="8.88671875" style="8" customWidth="1"/>
    <col min="4" max="4" width="5" style="1" customWidth="1"/>
    <col min="5" max="5" width="6.21875" style="1" customWidth="1"/>
    <col min="6" max="6" width="4.5546875" style="1" customWidth="1"/>
    <col min="7" max="7" width="6.6640625" style="1" customWidth="1"/>
    <col min="8" max="8" width="8.33203125" style="8" customWidth="1"/>
    <col min="9" max="9" width="6.33203125" style="1" customWidth="1"/>
    <col min="10" max="10" width="11.109375" style="8" customWidth="1"/>
    <col min="11" max="11" width="6.33203125" style="1" customWidth="1"/>
    <col min="12" max="12" width="6.109375" style="8" customWidth="1"/>
    <col min="13" max="13" width="6.109375" style="1" customWidth="1"/>
    <col min="14" max="14" width="5.6640625" style="8" customWidth="1"/>
    <col min="15" max="15" width="5.6640625" style="1" customWidth="1"/>
    <col min="16" max="16" width="6.77734375" style="1" customWidth="1"/>
    <col min="17" max="17" width="8.5546875" style="1" customWidth="1"/>
    <col min="18" max="18" width="11.21875" style="1" customWidth="1"/>
    <col min="19" max="19" width="11.109375" style="1" customWidth="1"/>
    <col min="20" max="20" width="11.109375" style="2" customWidth="1"/>
    <col min="21" max="22" width="11.109375" style="1" customWidth="1"/>
    <col min="23" max="16384" width="8.77734375" style="1"/>
  </cols>
  <sheetData>
    <row r="1" spans="1:19" ht="42.75" customHeight="1" x14ac:dyDescent="0.25">
      <c r="B1" s="45" t="s">
        <v>47</v>
      </c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12"/>
      <c r="P1" s="12"/>
      <c r="Q1" s="12"/>
    </row>
    <row r="2" spans="1:19" x14ac:dyDescent="0.25">
      <c r="A2" s="14"/>
      <c r="B2" s="30"/>
      <c r="C2" s="30"/>
      <c r="D2" s="30" t="s">
        <v>32</v>
      </c>
      <c r="E2" s="30" t="s">
        <v>33</v>
      </c>
      <c r="F2" s="30" t="s">
        <v>34</v>
      </c>
      <c r="G2" s="30" t="s">
        <v>35</v>
      </c>
      <c r="H2" s="30" t="s">
        <v>36</v>
      </c>
      <c r="I2" s="30" t="s">
        <v>37</v>
      </c>
      <c r="J2" s="30" t="s">
        <v>38</v>
      </c>
      <c r="K2" s="30" t="s">
        <v>39</v>
      </c>
      <c r="L2" s="30" t="s">
        <v>40</v>
      </c>
      <c r="M2" s="30" t="s">
        <v>41</v>
      </c>
      <c r="N2" s="30" t="s">
        <v>42</v>
      </c>
      <c r="O2" s="30" t="s">
        <v>43</v>
      </c>
      <c r="P2" s="30" t="s">
        <v>44</v>
      </c>
      <c r="Q2" s="30" t="s">
        <v>45</v>
      </c>
      <c r="R2" s="30" t="s">
        <v>46</v>
      </c>
      <c r="S2" s="30"/>
    </row>
    <row r="3" spans="1:19" ht="173.4" customHeight="1" x14ac:dyDescent="0.3">
      <c r="A3" s="42" t="s">
        <v>62</v>
      </c>
      <c r="B3" s="21" t="s">
        <v>30</v>
      </c>
      <c r="C3" s="41" t="s">
        <v>64</v>
      </c>
      <c r="D3" s="41" t="s">
        <v>0</v>
      </c>
      <c r="E3" s="41" t="s">
        <v>1</v>
      </c>
      <c r="F3" s="41" t="s">
        <v>2</v>
      </c>
      <c r="G3" s="41" t="s">
        <v>17</v>
      </c>
      <c r="H3" s="41" t="s">
        <v>3</v>
      </c>
      <c r="I3" s="41" t="s">
        <v>4</v>
      </c>
      <c r="J3" s="41" t="s">
        <v>5</v>
      </c>
      <c r="K3" s="41" t="s">
        <v>6</v>
      </c>
      <c r="L3" s="41" t="s">
        <v>7</v>
      </c>
      <c r="M3" s="41" t="s">
        <v>8</v>
      </c>
      <c r="N3" s="41" t="s">
        <v>9</v>
      </c>
      <c r="O3" s="41" t="s">
        <v>10</v>
      </c>
      <c r="P3" s="41" t="s">
        <v>11</v>
      </c>
      <c r="Q3" s="41" t="s">
        <v>18</v>
      </c>
      <c r="R3" s="41" t="s">
        <v>19</v>
      </c>
      <c r="S3" s="31"/>
    </row>
    <row r="4" spans="1:19" x14ac:dyDescent="0.25">
      <c r="A4" s="14"/>
      <c r="B4" s="22"/>
      <c r="C4" s="23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5"/>
    </row>
    <row r="5" spans="1:19" x14ac:dyDescent="0.25">
      <c r="A5" s="14"/>
      <c r="B5" s="22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</row>
    <row r="6" spans="1:19" x14ac:dyDescent="0.25">
      <c r="A6" s="14"/>
      <c r="B6" s="22"/>
      <c r="C6" s="23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5"/>
    </row>
    <row r="7" spans="1:19" x14ac:dyDescent="0.25">
      <c r="A7" s="14"/>
      <c r="B7" s="22"/>
      <c r="C7" s="27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7"/>
    </row>
    <row r="8" spans="1:19" x14ac:dyDescent="0.25">
      <c r="A8" s="14"/>
      <c r="B8" s="22"/>
      <c r="C8" s="23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5"/>
    </row>
    <row r="9" spans="1:19" x14ac:dyDescent="0.25">
      <c r="A9" s="14"/>
      <c r="B9" s="22"/>
      <c r="C9" s="27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7"/>
    </row>
    <row r="10" spans="1:19" x14ac:dyDescent="0.25">
      <c r="A10" s="14"/>
      <c r="B10" s="22"/>
      <c r="C10" s="23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5"/>
    </row>
    <row r="11" spans="1:19" x14ac:dyDescent="0.25">
      <c r="A11" s="14"/>
      <c r="B11" s="22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</row>
    <row r="12" spans="1:19" x14ac:dyDescent="0.25">
      <c r="A12" s="14"/>
      <c r="B12" s="22"/>
      <c r="C12" s="23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5"/>
    </row>
    <row r="13" spans="1:19" x14ac:dyDescent="0.25">
      <c r="A13" s="14"/>
      <c r="B13" s="22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</row>
    <row r="14" spans="1:19" x14ac:dyDescent="0.25">
      <c r="A14" s="14"/>
      <c r="B14" s="22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</row>
    <row r="15" spans="1:19" x14ac:dyDescent="0.25">
      <c r="A15" s="14"/>
      <c r="B15" s="22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</row>
    <row r="16" spans="1:19" x14ac:dyDescent="0.25">
      <c r="A16" s="14"/>
      <c r="B16" s="22"/>
      <c r="C16" s="28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8"/>
    </row>
    <row r="17" spans="1:19" x14ac:dyDescent="0.25">
      <c r="A17" s="14"/>
      <c r="B17" s="22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5"/>
    </row>
    <row r="18" spans="1:19" x14ac:dyDescent="0.25">
      <c r="A18" s="14"/>
      <c r="B18" s="22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29"/>
    </row>
  </sheetData>
  <mergeCells count="1">
    <mergeCell ref="B1:N1"/>
  </mergeCells>
  <phoneticPr fontId="9" type="noConversion"/>
  <pageMargins left="0.25" right="0.25" top="0.75" bottom="0.75" header="0.3" footer="0.3"/>
  <pageSetup scale="74" orientation="portrait" r:id="rId1"/>
  <headerFooter>
    <oddFooter>&amp;LParticipant of Mid-State Health Network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26"/>
  <sheetViews>
    <sheetView zoomScaleNormal="100" zoomScaleSheetLayoutView="100" workbookViewId="0">
      <selection activeCell="G8" sqref="G8"/>
    </sheetView>
  </sheetViews>
  <sheetFormatPr defaultColWidth="8.77734375" defaultRowHeight="13.2" x14ac:dyDescent="0.25"/>
  <cols>
    <col min="1" max="1" width="2.77734375" style="1" customWidth="1"/>
    <col min="2" max="2" width="36.109375" style="8" customWidth="1"/>
    <col min="3" max="3" width="11" style="1" customWidth="1"/>
    <col min="4" max="4" width="4" style="1" bestFit="1" customWidth="1"/>
    <col min="5" max="5" width="8.109375" style="8" customWidth="1"/>
    <col min="6" max="6" width="4" style="1" bestFit="1" customWidth="1"/>
    <col min="7" max="7" width="8.44140625" style="8" customWidth="1"/>
    <col min="8" max="8" width="4" style="1" bestFit="1" customWidth="1"/>
    <col min="9" max="9" width="9.33203125" style="8" customWidth="1"/>
    <col min="10" max="10" width="5" style="1" bestFit="1" customWidth="1"/>
    <col min="11" max="11" width="8.33203125" style="8" customWidth="1"/>
    <col min="12" max="12" width="5" style="1" customWidth="1"/>
    <col min="13" max="13" width="10.88671875" style="1" customWidth="1"/>
    <col min="14" max="14" width="10.109375" style="1" customWidth="1"/>
    <col min="15" max="15" width="9.88671875" style="1" customWidth="1"/>
    <col min="16" max="16" width="9.44140625" style="1" customWidth="1"/>
    <col min="17" max="17" width="7.77734375" style="2" customWidth="1"/>
    <col min="18" max="16384" width="8.77734375" style="1"/>
  </cols>
  <sheetData>
    <row r="1" spans="1:17" ht="42.75" customHeight="1" x14ac:dyDescent="0.25">
      <c r="A1" s="45" t="s">
        <v>29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9"/>
      <c r="M1" s="9"/>
      <c r="N1" s="9"/>
    </row>
    <row r="2" spans="1:17" ht="23.4" customHeight="1" x14ac:dyDescent="0.35">
      <c r="A2" s="47" t="s">
        <v>60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8"/>
      <c r="M2" s="48"/>
      <c r="N2" s="48"/>
      <c r="O2" s="48"/>
      <c r="P2" s="48"/>
      <c r="Q2" s="48"/>
    </row>
    <row r="3" spans="1:17" ht="28.2" customHeight="1" x14ac:dyDescent="0.25">
      <c r="A3" s="10"/>
      <c r="B3" s="36" t="s">
        <v>30</v>
      </c>
      <c r="C3" s="49" t="s">
        <v>31</v>
      </c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</row>
    <row r="4" spans="1:17" ht="36" customHeight="1" x14ac:dyDescent="0.25">
      <c r="A4" s="10"/>
      <c r="B4" s="13">
        <f>'Data Entry'!B4</f>
        <v>0</v>
      </c>
      <c r="C4" s="13" t="s">
        <v>59</v>
      </c>
      <c r="D4" s="13">
        <f>COUNTIF('Data Entry'!C4:C154,2)</f>
        <v>0</v>
      </c>
      <c r="E4" s="13" t="s">
        <v>58</v>
      </c>
      <c r="F4" s="13">
        <f>COUNTIF('Data Entry'!C4:C154,3)</f>
        <v>0</v>
      </c>
      <c r="G4" s="13" t="s">
        <v>54</v>
      </c>
      <c r="H4" s="13">
        <f>COUNTIF('Data Entry'!C4:C154,4)</f>
        <v>0</v>
      </c>
      <c r="I4" s="13" t="s">
        <v>55</v>
      </c>
      <c r="J4" s="13">
        <f>COUNTIF('Data Entry'!C4:C154,5)</f>
        <v>0</v>
      </c>
      <c r="K4" s="13" t="s">
        <v>56</v>
      </c>
      <c r="L4" s="13">
        <f>COUNTIF('Data Entry'!C4:C154,6)</f>
        <v>0</v>
      </c>
      <c r="M4" s="13" t="s">
        <v>57</v>
      </c>
      <c r="N4" s="13">
        <f>COUNTIF('Data Entry'!C4:C154,7)</f>
        <v>0</v>
      </c>
    </row>
    <row r="5" spans="1:17" ht="66" customHeight="1" x14ac:dyDescent="0.25">
      <c r="A5" s="14"/>
      <c r="B5" s="37" t="s">
        <v>28</v>
      </c>
      <c r="C5" s="15" t="s">
        <v>22</v>
      </c>
      <c r="D5" s="16" t="s">
        <v>12</v>
      </c>
      <c r="E5" s="15" t="s">
        <v>23</v>
      </c>
      <c r="F5" s="17" t="s">
        <v>13</v>
      </c>
      <c r="G5" s="18" t="s">
        <v>24</v>
      </c>
      <c r="H5" s="17" t="s">
        <v>15</v>
      </c>
      <c r="I5" s="18" t="s">
        <v>25</v>
      </c>
      <c r="J5" s="17" t="s">
        <v>14</v>
      </c>
      <c r="K5" s="18" t="s">
        <v>26</v>
      </c>
      <c r="L5" s="19" t="s">
        <v>16</v>
      </c>
      <c r="M5" s="18" t="s">
        <v>61</v>
      </c>
      <c r="N5" s="18" t="s">
        <v>21</v>
      </c>
      <c r="O5" s="18" t="s">
        <v>20</v>
      </c>
      <c r="P5" s="18" t="s">
        <v>27</v>
      </c>
      <c r="Q5" s="43" t="s">
        <v>63</v>
      </c>
    </row>
    <row r="6" spans="1:17" ht="26.4" customHeight="1" x14ac:dyDescent="0.3">
      <c r="A6" s="14"/>
      <c r="B6" s="38" t="s">
        <v>53</v>
      </c>
      <c r="C6" s="35">
        <f>SUM(C7:C8)</f>
        <v>0</v>
      </c>
      <c r="D6" s="35">
        <f>SUM(D7:D8)</f>
        <v>0</v>
      </c>
      <c r="E6" s="35">
        <f t="shared" ref="E6:K6" si="0">SUM(E7:E8)</f>
        <v>0</v>
      </c>
      <c r="F6" s="35">
        <f t="shared" si="0"/>
        <v>0</v>
      </c>
      <c r="G6" s="35">
        <f t="shared" si="0"/>
        <v>0</v>
      </c>
      <c r="H6" s="35">
        <f t="shared" si="0"/>
        <v>0</v>
      </c>
      <c r="I6" s="35">
        <f t="shared" si="0"/>
        <v>0</v>
      </c>
      <c r="J6" s="35">
        <f t="shared" si="0"/>
        <v>0</v>
      </c>
      <c r="K6" s="35">
        <f t="shared" si="0"/>
        <v>0</v>
      </c>
      <c r="L6" s="35">
        <f>SUM(L7:L8)</f>
        <v>0</v>
      </c>
      <c r="M6" s="35">
        <f>SUM(M7:M8)</f>
        <v>0</v>
      </c>
      <c r="N6" s="35">
        <f t="shared" ref="N6:P6" si="1">SUM(N7:N8)</f>
        <v>0</v>
      </c>
      <c r="O6" s="35">
        <f t="shared" si="1"/>
        <v>0</v>
      </c>
      <c r="P6" s="35">
        <f t="shared" si="1"/>
        <v>0</v>
      </c>
      <c r="Q6" s="20" t="e">
        <f>SUM(M6/O6)</f>
        <v>#DIV/0!</v>
      </c>
    </row>
    <row r="7" spans="1:17" ht="19.2" customHeight="1" x14ac:dyDescent="0.25">
      <c r="A7" s="14">
        <v>1</v>
      </c>
      <c r="B7" s="11" t="s">
        <v>0</v>
      </c>
      <c r="C7" s="6">
        <f>COUNTIF('Data Entry'!$D4:$D154,1)</f>
        <v>0</v>
      </c>
      <c r="D7" s="3">
        <f t="shared" ref="D7:D26" si="2">SUM(C7*1)</f>
        <v>0</v>
      </c>
      <c r="E7" s="7">
        <f>COUNTIF('Data Entry'!$D4:$D154,2)</f>
        <v>0</v>
      </c>
      <c r="F7" s="4">
        <f t="shared" ref="F7:F26" si="3">SUM(E7*2)</f>
        <v>0</v>
      </c>
      <c r="G7" s="7">
        <f>COUNTIF('Data Entry'!$D4:$D154,3)</f>
        <v>0</v>
      </c>
      <c r="H7" s="4">
        <f t="shared" ref="H7:H26" si="4">SUM(G7*3)</f>
        <v>0</v>
      </c>
      <c r="I7" s="7">
        <f>COUNTIF('Data Entry'!$D4:$D154,4)</f>
        <v>0</v>
      </c>
      <c r="J7" s="3">
        <f t="shared" ref="J7:J26" si="5">SUM(I7*4)</f>
        <v>0</v>
      </c>
      <c r="K7" s="7">
        <f>COUNTIF('Data Entry'!$D4:$D154,5)</f>
        <v>0</v>
      </c>
      <c r="L7" s="3">
        <f t="shared" ref="L7:L26" si="6">SUM(K7*5)</f>
        <v>0</v>
      </c>
      <c r="M7" s="3">
        <f t="shared" ref="M7:M26" si="7">SUM(D7,F7,H7,J7,L7)</f>
        <v>0</v>
      </c>
      <c r="N7" s="3">
        <f>SUM(P7-O7)</f>
        <v>0</v>
      </c>
      <c r="O7" s="5">
        <f t="shared" ref="O7:O26" si="8">SUM(C7,E7,G7,I7,K7)</f>
        <v>0</v>
      </c>
      <c r="P7" s="5">
        <f>COUNTA('Data Entry'!C4:C154)</f>
        <v>0</v>
      </c>
      <c r="Q7" s="20" t="e">
        <f>SUM(M7/O7)</f>
        <v>#DIV/0!</v>
      </c>
    </row>
    <row r="8" spans="1:17" ht="20.399999999999999" customHeight="1" x14ac:dyDescent="0.25">
      <c r="A8" s="14">
        <v>2</v>
      </c>
      <c r="B8" s="11" t="s">
        <v>1</v>
      </c>
      <c r="C8" s="6">
        <f>COUNTIF('Data Entry'!$E4:$E154,1)</f>
        <v>0</v>
      </c>
      <c r="D8" s="3">
        <f t="shared" si="2"/>
        <v>0</v>
      </c>
      <c r="E8" s="6">
        <f>COUNTIF('Data Entry'!$E4:$E154,2)</f>
        <v>0</v>
      </c>
      <c r="F8" s="4">
        <f t="shared" si="3"/>
        <v>0</v>
      </c>
      <c r="G8" s="6">
        <f>COUNTIF('Data Entry'!$E4:$E154,3)</f>
        <v>0</v>
      </c>
      <c r="H8" s="4">
        <f t="shared" si="4"/>
        <v>0</v>
      </c>
      <c r="I8" s="6">
        <f>COUNTIF('Data Entry'!$E4:$E154,4)</f>
        <v>0</v>
      </c>
      <c r="J8" s="3">
        <f t="shared" si="5"/>
        <v>0</v>
      </c>
      <c r="K8" s="6">
        <f>COUNTIF('Data Entry'!$E4:$E154,5)</f>
        <v>0</v>
      </c>
      <c r="L8" s="3">
        <f t="shared" si="6"/>
        <v>0</v>
      </c>
      <c r="M8" s="3">
        <f t="shared" si="7"/>
        <v>0</v>
      </c>
      <c r="N8" s="3">
        <f t="shared" ref="N8:N26" si="9">SUM(P8-O8)</f>
        <v>0</v>
      </c>
      <c r="O8" s="5">
        <f t="shared" si="8"/>
        <v>0</v>
      </c>
      <c r="P8" s="5">
        <f>SUM(I3)</f>
        <v>0</v>
      </c>
      <c r="Q8" s="20" t="e">
        <f t="shared" ref="Q8:Q26" si="10">SUM(M8/O8)</f>
        <v>#DIV/0!</v>
      </c>
    </row>
    <row r="9" spans="1:17" ht="18" customHeight="1" x14ac:dyDescent="0.3">
      <c r="A9" s="14"/>
      <c r="B9" s="38" t="s">
        <v>52</v>
      </c>
      <c r="C9" s="32">
        <f>SUM(C10:C12)</f>
        <v>0</v>
      </c>
      <c r="D9" s="32">
        <f t="shared" ref="D9:P9" si="11">SUM(D10:D12)</f>
        <v>0</v>
      </c>
      <c r="E9" s="32">
        <f t="shared" si="11"/>
        <v>0</v>
      </c>
      <c r="F9" s="32">
        <f t="shared" si="11"/>
        <v>0</v>
      </c>
      <c r="G9" s="32">
        <f t="shared" si="11"/>
        <v>0</v>
      </c>
      <c r="H9" s="32">
        <f t="shared" si="11"/>
        <v>0</v>
      </c>
      <c r="I9" s="32">
        <f t="shared" si="11"/>
        <v>0</v>
      </c>
      <c r="J9" s="32">
        <f t="shared" si="11"/>
        <v>0</v>
      </c>
      <c r="K9" s="32">
        <f t="shared" si="11"/>
        <v>0</v>
      </c>
      <c r="L9" s="32">
        <f t="shared" si="11"/>
        <v>0</v>
      </c>
      <c r="M9" s="32">
        <f t="shared" si="11"/>
        <v>0</v>
      </c>
      <c r="N9" s="32">
        <f t="shared" si="11"/>
        <v>0</v>
      </c>
      <c r="O9" s="32">
        <f t="shared" si="11"/>
        <v>0</v>
      </c>
      <c r="P9" s="32">
        <f t="shared" si="11"/>
        <v>0</v>
      </c>
      <c r="Q9" s="20" t="e">
        <f t="shared" si="10"/>
        <v>#DIV/0!</v>
      </c>
    </row>
    <row r="10" spans="1:17" ht="23.4" customHeight="1" x14ac:dyDescent="0.25">
      <c r="A10" s="14">
        <v>3</v>
      </c>
      <c r="B10" s="11" t="s">
        <v>2</v>
      </c>
      <c r="C10" s="6">
        <f>COUNTIF('Data Entry'!$F4:$F154,1)</f>
        <v>0</v>
      </c>
      <c r="D10" s="3">
        <f t="shared" si="2"/>
        <v>0</v>
      </c>
      <c r="E10" s="7">
        <f>COUNTIF('Data Entry'!$F4:$F154,2)</f>
        <v>0</v>
      </c>
      <c r="F10" s="4">
        <f t="shared" si="3"/>
        <v>0</v>
      </c>
      <c r="G10" s="7">
        <f>COUNTIF('Data Entry'!$F4:$F154,3)</f>
        <v>0</v>
      </c>
      <c r="H10" s="4">
        <f t="shared" si="4"/>
        <v>0</v>
      </c>
      <c r="I10" s="7">
        <f>COUNTIF('Data Entry'!$F4:$F154,4)</f>
        <v>0</v>
      </c>
      <c r="J10" s="3">
        <f t="shared" si="5"/>
        <v>0</v>
      </c>
      <c r="K10" s="7">
        <f>COUNTIF('Data Entry'!$F4:$F154,5)</f>
        <v>0</v>
      </c>
      <c r="L10" s="3">
        <f t="shared" si="6"/>
        <v>0</v>
      </c>
      <c r="M10" s="3">
        <f t="shared" si="7"/>
        <v>0</v>
      </c>
      <c r="N10" s="3">
        <f t="shared" si="9"/>
        <v>0</v>
      </c>
      <c r="O10" s="5">
        <f t="shared" si="8"/>
        <v>0</v>
      </c>
      <c r="P10" s="5">
        <f>SUM(I3)</f>
        <v>0</v>
      </c>
      <c r="Q10" s="20" t="e">
        <f t="shared" si="10"/>
        <v>#DIV/0!</v>
      </c>
    </row>
    <row r="11" spans="1:17" ht="32.4" customHeight="1" x14ac:dyDescent="0.25">
      <c r="A11" s="14">
        <v>4</v>
      </c>
      <c r="B11" s="11" t="s">
        <v>17</v>
      </c>
      <c r="C11" s="6">
        <f>COUNTIF('Data Entry'!$G$4:$G$154,1)</f>
        <v>0</v>
      </c>
      <c r="D11" s="3">
        <f t="shared" si="2"/>
        <v>0</v>
      </c>
      <c r="E11" s="7">
        <f>COUNTIF('Data Entry'!$G$4:$G$154,2)</f>
        <v>0</v>
      </c>
      <c r="F11" s="4">
        <f t="shared" si="3"/>
        <v>0</v>
      </c>
      <c r="G11" s="7">
        <f>COUNTIF('Data Entry'!$G$4:$G$154,3)</f>
        <v>0</v>
      </c>
      <c r="H11" s="4">
        <f t="shared" si="4"/>
        <v>0</v>
      </c>
      <c r="I11" s="7">
        <f>COUNTIF('Data Entry'!$G$4:$G$154,4)</f>
        <v>0</v>
      </c>
      <c r="J11" s="3">
        <f t="shared" si="5"/>
        <v>0</v>
      </c>
      <c r="K11" s="7">
        <f>COUNTIF('Data Entry'!$G$4:$G$154,5)</f>
        <v>0</v>
      </c>
      <c r="L11" s="3">
        <f t="shared" si="6"/>
        <v>0</v>
      </c>
      <c r="M11" s="3">
        <f t="shared" si="7"/>
        <v>0</v>
      </c>
      <c r="N11" s="3">
        <f t="shared" si="9"/>
        <v>0</v>
      </c>
      <c r="O11" s="5">
        <f t="shared" si="8"/>
        <v>0</v>
      </c>
      <c r="P11" s="5">
        <f>SUM(I3)</f>
        <v>0</v>
      </c>
      <c r="Q11" s="20" t="e">
        <f t="shared" si="10"/>
        <v>#DIV/0!</v>
      </c>
    </row>
    <row r="12" spans="1:17" ht="34.200000000000003" customHeight="1" x14ac:dyDescent="0.25">
      <c r="A12" s="14">
        <f>A11+1</f>
        <v>5</v>
      </c>
      <c r="B12" s="11" t="s">
        <v>3</v>
      </c>
      <c r="C12" s="6">
        <f>COUNTIF('Data Entry'!$H$4:$H$154,1)</f>
        <v>0</v>
      </c>
      <c r="D12" s="3">
        <f t="shared" si="2"/>
        <v>0</v>
      </c>
      <c r="E12" s="7">
        <f>COUNTIF('Data Entry'!$H$4:$H$154,2)</f>
        <v>0</v>
      </c>
      <c r="F12" s="4">
        <f t="shared" si="3"/>
        <v>0</v>
      </c>
      <c r="G12" s="7">
        <f>COUNTIF('Data Entry'!$H$4:$H$154,3)</f>
        <v>0</v>
      </c>
      <c r="H12" s="4">
        <f t="shared" si="4"/>
        <v>0</v>
      </c>
      <c r="I12" s="7">
        <f>COUNTIF('Data Entry'!$H$4:$H$154,4)</f>
        <v>0</v>
      </c>
      <c r="J12" s="3">
        <f t="shared" si="5"/>
        <v>0</v>
      </c>
      <c r="K12" s="7">
        <f>COUNTIF('Data Entry'!$H$4:$H$154,5)</f>
        <v>0</v>
      </c>
      <c r="L12" s="3">
        <f t="shared" si="6"/>
        <v>0</v>
      </c>
      <c r="M12" s="3">
        <f t="shared" si="7"/>
        <v>0</v>
      </c>
      <c r="N12" s="3">
        <f t="shared" si="9"/>
        <v>0</v>
      </c>
      <c r="O12" s="5">
        <f t="shared" si="8"/>
        <v>0</v>
      </c>
      <c r="P12" s="5">
        <f>SUM(I3)</f>
        <v>0</v>
      </c>
      <c r="Q12" s="20" t="e">
        <f t="shared" si="10"/>
        <v>#DIV/0!</v>
      </c>
    </row>
    <row r="13" spans="1:17" ht="18.600000000000001" customHeight="1" x14ac:dyDescent="0.3">
      <c r="A13" s="14"/>
      <c r="B13" s="38" t="s">
        <v>51</v>
      </c>
      <c r="C13" s="32">
        <f>SUM(C14)</f>
        <v>0</v>
      </c>
      <c r="D13" s="32">
        <f t="shared" ref="D13:P13" si="12">SUM(D14)</f>
        <v>0</v>
      </c>
      <c r="E13" s="32">
        <f t="shared" si="12"/>
        <v>0</v>
      </c>
      <c r="F13" s="32">
        <f t="shared" si="12"/>
        <v>0</v>
      </c>
      <c r="G13" s="32">
        <f t="shared" si="12"/>
        <v>0</v>
      </c>
      <c r="H13" s="32">
        <f t="shared" si="12"/>
        <v>0</v>
      </c>
      <c r="I13" s="32">
        <f t="shared" si="12"/>
        <v>0</v>
      </c>
      <c r="J13" s="32">
        <f t="shared" si="12"/>
        <v>0</v>
      </c>
      <c r="K13" s="32">
        <f t="shared" si="12"/>
        <v>0</v>
      </c>
      <c r="L13" s="32">
        <f t="shared" si="12"/>
        <v>0</v>
      </c>
      <c r="M13" s="32">
        <f t="shared" si="12"/>
        <v>0</v>
      </c>
      <c r="N13" s="32">
        <f t="shared" si="12"/>
        <v>0</v>
      </c>
      <c r="O13" s="32">
        <f t="shared" si="12"/>
        <v>0</v>
      </c>
      <c r="P13" s="32">
        <f t="shared" si="12"/>
        <v>0</v>
      </c>
      <c r="Q13" s="20" t="e">
        <f t="shared" si="10"/>
        <v>#DIV/0!</v>
      </c>
    </row>
    <row r="14" spans="1:17" ht="21" customHeight="1" x14ac:dyDescent="0.25">
      <c r="A14" s="14">
        <f>A12+1</f>
        <v>6</v>
      </c>
      <c r="B14" s="11" t="s">
        <v>4</v>
      </c>
      <c r="C14" s="6">
        <f>COUNTIF('Data Entry'!$I$4:$I$154,1)</f>
        <v>0</v>
      </c>
      <c r="D14" s="3">
        <f t="shared" si="2"/>
        <v>0</v>
      </c>
      <c r="E14" s="7">
        <f>COUNTIF('Data Entry'!$I$4:$I$154,2)</f>
        <v>0</v>
      </c>
      <c r="F14" s="4">
        <f t="shared" si="3"/>
        <v>0</v>
      </c>
      <c r="G14" s="7">
        <f>COUNTIF('Data Entry'!$I$4:$I$154,3)</f>
        <v>0</v>
      </c>
      <c r="H14" s="4">
        <f t="shared" si="4"/>
        <v>0</v>
      </c>
      <c r="I14" s="7">
        <f>COUNTIF('Data Entry'!$I$4:$I$154,4)</f>
        <v>0</v>
      </c>
      <c r="J14" s="3">
        <f t="shared" si="5"/>
        <v>0</v>
      </c>
      <c r="K14" s="7">
        <f>COUNTIF('Data Entry'!$I$4:$I$154,5)</f>
        <v>0</v>
      </c>
      <c r="L14" s="3">
        <f t="shared" si="6"/>
        <v>0</v>
      </c>
      <c r="M14" s="3">
        <f t="shared" si="7"/>
        <v>0</v>
      </c>
      <c r="N14" s="3">
        <f t="shared" si="9"/>
        <v>0</v>
      </c>
      <c r="O14" s="5">
        <f t="shared" si="8"/>
        <v>0</v>
      </c>
      <c r="P14" s="5">
        <f>SUM(I3)</f>
        <v>0</v>
      </c>
      <c r="Q14" s="20" t="e">
        <f t="shared" si="10"/>
        <v>#DIV/0!</v>
      </c>
    </row>
    <row r="15" spans="1:17" ht="22.2" customHeight="1" x14ac:dyDescent="0.3">
      <c r="A15" s="14"/>
      <c r="B15" s="38" t="s">
        <v>50</v>
      </c>
      <c r="C15" s="32">
        <f>SUM(C16:C18)</f>
        <v>0</v>
      </c>
      <c r="D15" s="32">
        <f t="shared" ref="D15:P15" si="13">SUM(D16:D18)</f>
        <v>0</v>
      </c>
      <c r="E15" s="32">
        <f t="shared" si="13"/>
        <v>0</v>
      </c>
      <c r="F15" s="32">
        <f t="shared" si="13"/>
        <v>0</v>
      </c>
      <c r="G15" s="32">
        <f t="shared" si="13"/>
        <v>0</v>
      </c>
      <c r="H15" s="32">
        <f t="shared" si="13"/>
        <v>0</v>
      </c>
      <c r="I15" s="32">
        <f t="shared" si="13"/>
        <v>0</v>
      </c>
      <c r="J15" s="32">
        <f t="shared" si="13"/>
        <v>0</v>
      </c>
      <c r="K15" s="32">
        <f t="shared" si="13"/>
        <v>0</v>
      </c>
      <c r="L15" s="32">
        <f t="shared" si="13"/>
        <v>0</v>
      </c>
      <c r="M15" s="32">
        <f t="shared" si="13"/>
        <v>0</v>
      </c>
      <c r="N15" s="32">
        <f t="shared" si="13"/>
        <v>0</v>
      </c>
      <c r="O15" s="32">
        <f t="shared" si="13"/>
        <v>0</v>
      </c>
      <c r="P15" s="32">
        <f t="shared" si="13"/>
        <v>0</v>
      </c>
      <c r="Q15" s="20" t="e">
        <f t="shared" si="10"/>
        <v>#DIV/0!</v>
      </c>
    </row>
    <row r="16" spans="1:17" ht="46.2" customHeight="1" x14ac:dyDescent="0.25">
      <c r="A16" s="14">
        <f>A14+1</f>
        <v>7</v>
      </c>
      <c r="B16" s="11" t="s">
        <v>5</v>
      </c>
      <c r="C16" s="6">
        <f>COUNTIF('Data Entry'!$J$4:$J$154,1)</f>
        <v>0</v>
      </c>
      <c r="D16" s="3">
        <f t="shared" si="2"/>
        <v>0</v>
      </c>
      <c r="E16" s="7">
        <f>COUNTIF('Data Entry'!$J$4:$J$154,2)</f>
        <v>0</v>
      </c>
      <c r="F16" s="4">
        <f t="shared" si="3"/>
        <v>0</v>
      </c>
      <c r="G16" s="7">
        <f>COUNTIF('Data Entry'!$J$4:$J$154,3)</f>
        <v>0</v>
      </c>
      <c r="H16" s="4">
        <f t="shared" si="4"/>
        <v>0</v>
      </c>
      <c r="I16" s="7">
        <f>COUNTIF('Data Entry'!$J$4:$J$154,4)</f>
        <v>0</v>
      </c>
      <c r="J16" s="3">
        <f t="shared" si="5"/>
        <v>0</v>
      </c>
      <c r="K16" s="7">
        <f>COUNTIF('Data Entry'!$J$4:$J$154,5)</f>
        <v>0</v>
      </c>
      <c r="L16" s="3">
        <f t="shared" si="6"/>
        <v>0</v>
      </c>
      <c r="M16" s="3">
        <f t="shared" si="7"/>
        <v>0</v>
      </c>
      <c r="N16" s="3">
        <f t="shared" si="9"/>
        <v>0</v>
      </c>
      <c r="O16" s="5">
        <f t="shared" si="8"/>
        <v>0</v>
      </c>
      <c r="P16" s="5">
        <f>SUM(I3)</f>
        <v>0</v>
      </c>
      <c r="Q16" s="20" t="e">
        <f t="shared" si="10"/>
        <v>#DIV/0!</v>
      </c>
    </row>
    <row r="17" spans="1:17" ht="31.2" customHeight="1" x14ac:dyDescent="0.25">
      <c r="A17" s="14">
        <f t="shared" ref="A17:A26" si="14">A16+1</f>
        <v>8</v>
      </c>
      <c r="B17" s="11" t="s">
        <v>6</v>
      </c>
      <c r="C17" s="6">
        <f>COUNTIF('Data Entry'!$K$4:$K$154,1)</f>
        <v>0</v>
      </c>
      <c r="D17" s="3">
        <f t="shared" si="2"/>
        <v>0</v>
      </c>
      <c r="E17" s="7">
        <f>COUNTIF('Data Entry'!$K$4:$K$154,2)</f>
        <v>0</v>
      </c>
      <c r="F17" s="4">
        <f t="shared" si="3"/>
        <v>0</v>
      </c>
      <c r="G17" s="7">
        <f>COUNTIF('Data Entry'!$K$4:$K$154,3)</f>
        <v>0</v>
      </c>
      <c r="H17" s="4">
        <f t="shared" si="4"/>
        <v>0</v>
      </c>
      <c r="I17" s="7">
        <f>COUNTIF('Data Entry'!$K$4:$K$154,4)</f>
        <v>0</v>
      </c>
      <c r="J17" s="3">
        <f t="shared" si="5"/>
        <v>0</v>
      </c>
      <c r="K17" s="7">
        <f>COUNTIF('Data Entry'!$K$4:$K$154,5)</f>
        <v>0</v>
      </c>
      <c r="L17" s="3">
        <f t="shared" si="6"/>
        <v>0</v>
      </c>
      <c r="M17" s="3">
        <f t="shared" si="7"/>
        <v>0</v>
      </c>
      <c r="N17" s="3">
        <f t="shared" si="9"/>
        <v>0</v>
      </c>
      <c r="O17" s="5">
        <f t="shared" si="8"/>
        <v>0</v>
      </c>
      <c r="P17" s="5">
        <f>SUM(I3)</f>
        <v>0</v>
      </c>
      <c r="Q17" s="20" t="e">
        <f t="shared" si="10"/>
        <v>#DIV/0!</v>
      </c>
    </row>
    <row r="18" spans="1:17" ht="36" customHeight="1" x14ac:dyDescent="0.25">
      <c r="A18" s="14">
        <f t="shared" si="14"/>
        <v>9</v>
      </c>
      <c r="B18" s="11" t="s">
        <v>7</v>
      </c>
      <c r="C18" s="6">
        <f>COUNTIF('Data Entry'!$L$4:$L$154,1)</f>
        <v>0</v>
      </c>
      <c r="D18" s="3">
        <f t="shared" si="2"/>
        <v>0</v>
      </c>
      <c r="E18" s="7">
        <f>COUNTIF('Data Entry'!$L$4:$L$154,2)</f>
        <v>0</v>
      </c>
      <c r="F18" s="4">
        <f t="shared" si="3"/>
        <v>0</v>
      </c>
      <c r="G18" s="7">
        <f>COUNTIF('Data Entry'!$L$4:$L$154,3)</f>
        <v>0</v>
      </c>
      <c r="H18" s="4">
        <f t="shared" si="4"/>
        <v>0</v>
      </c>
      <c r="I18" s="7">
        <f>COUNTIF('Data Entry'!$L$4:$L$154,4)</f>
        <v>0</v>
      </c>
      <c r="J18" s="3">
        <f t="shared" si="5"/>
        <v>0</v>
      </c>
      <c r="K18" s="7">
        <f>COUNTIF('Data Entry'!$L$4:$L$154,5)</f>
        <v>0</v>
      </c>
      <c r="L18" s="3">
        <f t="shared" si="6"/>
        <v>0</v>
      </c>
      <c r="M18" s="3">
        <f t="shared" si="7"/>
        <v>0</v>
      </c>
      <c r="N18" s="3">
        <f t="shared" si="9"/>
        <v>0</v>
      </c>
      <c r="O18" s="5">
        <f t="shared" si="8"/>
        <v>0</v>
      </c>
      <c r="P18" s="5">
        <f>SUM(I3)</f>
        <v>0</v>
      </c>
      <c r="Q18" s="20" t="e">
        <f t="shared" si="10"/>
        <v>#DIV/0!</v>
      </c>
    </row>
    <row r="19" spans="1:17" ht="32.4" customHeight="1" x14ac:dyDescent="0.25">
      <c r="A19" s="14"/>
      <c r="B19" s="33" t="s">
        <v>49</v>
      </c>
      <c r="C19" s="34">
        <f>SUM(C20:C23)</f>
        <v>0</v>
      </c>
      <c r="D19" s="34">
        <f t="shared" ref="D19:P19" si="15">SUM(D20:D23)</f>
        <v>0</v>
      </c>
      <c r="E19" s="34">
        <f t="shared" si="15"/>
        <v>0</v>
      </c>
      <c r="F19" s="34">
        <f t="shared" si="15"/>
        <v>0</v>
      </c>
      <c r="G19" s="34">
        <f t="shared" si="15"/>
        <v>0</v>
      </c>
      <c r="H19" s="34">
        <f t="shared" si="15"/>
        <v>0</v>
      </c>
      <c r="I19" s="34">
        <f t="shared" si="15"/>
        <v>0</v>
      </c>
      <c r="J19" s="34">
        <f t="shared" si="15"/>
        <v>0</v>
      </c>
      <c r="K19" s="34">
        <f t="shared" si="15"/>
        <v>0</v>
      </c>
      <c r="L19" s="34">
        <f t="shared" si="15"/>
        <v>0</v>
      </c>
      <c r="M19" s="34">
        <f t="shared" si="15"/>
        <v>0</v>
      </c>
      <c r="N19" s="34">
        <f t="shared" si="15"/>
        <v>0</v>
      </c>
      <c r="O19" s="34">
        <f t="shared" si="15"/>
        <v>0</v>
      </c>
      <c r="P19" s="34">
        <f t="shared" si="15"/>
        <v>0</v>
      </c>
      <c r="Q19" s="20" t="e">
        <f t="shared" si="10"/>
        <v>#DIV/0!</v>
      </c>
    </row>
    <row r="20" spans="1:17" ht="36" customHeight="1" x14ac:dyDescent="0.25">
      <c r="A20" s="14">
        <f>A18+1</f>
        <v>10</v>
      </c>
      <c r="B20" s="11" t="s">
        <v>8</v>
      </c>
      <c r="C20" s="6">
        <f>COUNTIF('Data Entry'!$M$4:$M$154,1)</f>
        <v>0</v>
      </c>
      <c r="D20" s="3">
        <f t="shared" si="2"/>
        <v>0</v>
      </c>
      <c r="E20" s="7">
        <f>COUNTIF('Data Entry'!$M$4:$M$154,2)</f>
        <v>0</v>
      </c>
      <c r="F20" s="4">
        <f t="shared" si="3"/>
        <v>0</v>
      </c>
      <c r="G20" s="7">
        <f>COUNTIF('Data Entry'!$M$4:$M$154,3)</f>
        <v>0</v>
      </c>
      <c r="H20" s="4">
        <f t="shared" si="4"/>
        <v>0</v>
      </c>
      <c r="I20" s="7">
        <f>COUNTIF('Data Entry'!$M$4:$M$154,4)</f>
        <v>0</v>
      </c>
      <c r="J20" s="3">
        <f t="shared" si="5"/>
        <v>0</v>
      </c>
      <c r="K20" s="7">
        <f>COUNTIF('Data Entry'!$M$4:$M$154,5)</f>
        <v>0</v>
      </c>
      <c r="L20" s="3">
        <f t="shared" si="6"/>
        <v>0</v>
      </c>
      <c r="M20" s="3">
        <f t="shared" si="7"/>
        <v>0</v>
      </c>
      <c r="N20" s="3">
        <f t="shared" si="9"/>
        <v>0</v>
      </c>
      <c r="O20" s="5">
        <f t="shared" si="8"/>
        <v>0</v>
      </c>
      <c r="P20" s="5">
        <f>SUM(I3)</f>
        <v>0</v>
      </c>
      <c r="Q20" s="20" t="e">
        <f t="shared" si="10"/>
        <v>#DIV/0!</v>
      </c>
    </row>
    <row r="21" spans="1:17" ht="24.6" customHeight="1" x14ac:dyDescent="0.25">
      <c r="A21" s="14">
        <f>A20+1</f>
        <v>11</v>
      </c>
      <c r="B21" s="11" t="s">
        <v>9</v>
      </c>
      <c r="C21" s="6">
        <f>COUNTIF('Data Entry'!$N$4:$N$154,1)</f>
        <v>0</v>
      </c>
      <c r="D21" s="3">
        <f t="shared" si="2"/>
        <v>0</v>
      </c>
      <c r="E21" s="7">
        <f>COUNTIF('Data Entry'!$N$4:$N$154,2)</f>
        <v>0</v>
      </c>
      <c r="F21" s="4">
        <f t="shared" si="3"/>
        <v>0</v>
      </c>
      <c r="G21" s="7">
        <f>COUNTIF('Data Entry'!$N$4:$N$154,3)</f>
        <v>0</v>
      </c>
      <c r="H21" s="4">
        <f t="shared" si="4"/>
        <v>0</v>
      </c>
      <c r="I21" s="7">
        <f>COUNTIF('Data Entry'!$N$4:$N$154,4)</f>
        <v>0</v>
      </c>
      <c r="J21" s="3">
        <f t="shared" si="5"/>
        <v>0</v>
      </c>
      <c r="K21" s="7">
        <f>COUNTIF('Data Entry'!$N$4:$N$154,5)</f>
        <v>0</v>
      </c>
      <c r="L21" s="3">
        <f t="shared" si="6"/>
        <v>0</v>
      </c>
      <c r="M21" s="3">
        <f t="shared" si="7"/>
        <v>0</v>
      </c>
      <c r="N21" s="3">
        <f t="shared" si="9"/>
        <v>0</v>
      </c>
      <c r="O21" s="5">
        <f t="shared" si="8"/>
        <v>0</v>
      </c>
      <c r="P21" s="5">
        <f>SUM(I3)</f>
        <v>0</v>
      </c>
      <c r="Q21" s="20" t="e">
        <f t="shared" si="10"/>
        <v>#DIV/0!</v>
      </c>
    </row>
    <row r="22" spans="1:17" ht="32.4" customHeight="1" x14ac:dyDescent="0.25">
      <c r="A22" s="14">
        <f>A21+1</f>
        <v>12</v>
      </c>
      <c r="B22" s="11" t="s">
        <v>10</v>
      </c>
      <c r="C22" s="6">
        <f>COUNTIF('Data Entry'!$O$4:$O$154,1)</f>
        <v>0</v>
      </c>
      <c r="D22" s="3">
        <f t="shared" si="2"/>
        <v>0</v>
      </c>
      <c r="E22" s="7">
        <f>COUNTIF('Data Entry'!$O$4:$O$154,2)</f>
        <v>0</v>
      </c>
      <c r="F22" s="4">
        <f t="shared" si="3"/>
        <v>0</v>
      </c>
      <c r="G22" s="7">
        <f>COUNTIF('Data Entry'!$O$4:$O$154,3)</f>
        <v>0</v>
      </c>
      <c r="H22" s="4">
        <f t="shared" si="4"/>
        <v>0</v>
      </c>
      <c r="I22" s="7">
        <f>COUNTIF('Data Entry'!$O$4:$O$154,4)</f>
        <v>0</v>
      </c>
      <c r="J22" s="3">
        <f t="shared" si="5"/>
        <v>0</v>
      </c>
      <c r="K22" s="7">
        <f>COUNTIF('Data Entry'!$O$4:$O$154,5)</f>
        <v>0</v>
      </c>
      <c r="L22" s="3">
        <f t="shared" si="6"/>
        <v>0</v>
      </c>
      <c r="M22" s="3">
        <f t="shared" si="7"/>
        <v>0</v>
      </c>
      <c r="N22" s="3">
        <f t="shared" si="9"/>
        <v>0</v>
      </c>
      <c r="O22" s="5">
        <f t="shared" si="8"/>
        <v>0</v>
      </c>
      <c r="P22" s="5">
        <f>SUM(I3)</f>
        <v>0</v>
      </c>
      <c r="Q22" s="20" t="e">
        <f t="shared" si="10"/>
        <v>#DIV/0!</v>
      </c>
    </row>
    <row r="23" spans="1:17" ht="29.4" customHeight="1" x14ac:dyDescent="0.25">
      <c r="A23" s="14">
        <f t="shared" si="14"/>
        <v>13</v>
      </c>
      <c r="B23" s="11" t="s">
        <v>11</v>
      </c>
      <c r="C23" s="6">
        <f>COUNTIF('Data Entry'!$P$4:$P$154,1)</f>
        <v>0</v>
      </c>
      <c r="D23" s="3">
        <f t="shared" si="2"/>
        <v>0</v>
      </c>
      <c r="E23" s="7">
        <f>COUNTIF('Data Entry'!$P$4:$P$154,2)</f>
        <v>0</v>
      </c>
      <c r="F23" s="4">
        <f t="shared" si="3"/>
        <v>0</v>
      </c>
      <c r="G23" s="7">
        <f>COUNTIF('Data Entry'!$P$4:$P$154,3)</f>
        <v>0</v>
      </c>
      <c r="H23" s="4">
        <f t="shared" si="4"/>
        <v>0</v>
      </c>
      <c r="I23" s="7">
        <f>COUNTIF('Data Entry'!$P$4:$P$154,4)</f>
        <v>0</v>
      </c>
      <c r="J23" s="3">
        <f t="shared" si="5"/>
        <v>0</v>
      </c>
      <c r="K23" s="7">
        <f>COUNTIF('Data Entry'!$P$4:$P$154,5)</f>
        <v>0</v>
      </c>
      <c r="L23" s="3">
        <f t="shared" si="6"/>
        <v>0</v>
      </c>
      <c r="M23" s="3">
        <f t="shared" si="7"/>
        <v>0</v>
      </c>
      <c r="N23" s="3">
        <f t="shared" si="9"/>
        <v>0</v>
      </c>
      <c r="O23" s="5">
        <f t="shared" si="8"/>
        <v>0</v>
      </c>
      <c r="P23" s="5">
        <f>SUM(I3)</f>
        <v>0</v>
      </c>
      <c r="Q23" s="20" t="e">
        <f t="shared" si="10"/>
        <v>#DIV/0!</v>
      </c>
    </row>
    <row r="24" spans="1:17" ht="30.6" customHeight="1" x14ac:dyDescent="0.3">
      <c r="A24" s="14"/>
      <c r="B24" s="39" t="s">
        <v>48</v>
      </c>
      <c r="C24" s="32">
        <f>SUM(C25:C26)</f>
        <v>0</v>
      </c>
      <c r="D24" s="32">
        <f t="shared" ref="D24:P24" si="16">SUM(D25:D26)</f>
        <v>0</v>
      </c>
      <c r="E24" s="32">
        <f t="shared" si="16"/>
        <v>0</v>
      </c>
      <c r="F24" s="32">
        <f t="shared" si="16"/>
        <v>0</v>
      </c>
      <c r="G24" s="32">
        <f t="shared" si="16"/>
        <v>0</v>
      </c>
      <c r="H24" s="32">
        <f t="shared" si="16"/>
        <v>0</v>
      </c>
      <c r="I24" s="32">
        <f t="shared" si="16"/>
        <v>0</v>
      </c>
      <c r="J24" s="32">
        <f t="shared" si="16"/>
        <v>0</v>
      </c>
      <c r="K24" s="32">
        <f t="shared" si="16"/>
        <v>0</v>
      </c>
      <c r="L24" s="32">
        <f t="shared" si="16"/>
        <v>0</v>
      </c>
      <c r="M24" s="32">
        <f t="shared" si="16"/>
        <v>0</v>
      </c>
      <c r="N24" s="32">
        <f t="shared" si="16"/>
        <v>0</v>
      </c>
      <c r="O24" s="32">
        <f t="shared" si="16"/>
        <v>0</v>
      </c>
      <c r="P24" s="32">
        <f t="shared" si="16"/>
        <v>0</v>
      </c>
      <c r="Q24" s="20" t="e">
        <f t="shared" si="10"/>
        <v>#DIV/0!</v>
      </c>
    </row>
    <row r="25" spans="1:17" ht="37.200000000000003" customHeight="1" x14ac:dyDescent="0.25">
      <c r="A25" s="14">
        <f>A23+1</f>
        <v>14</v>
      </c>
      <c r="B25" s="11" t="s">
        <v>18</v>
      </c>
      <c r="C25" s="6">
        <f>COUNTIF('Data Entry'!$Q$4:$Q$154,1)</f>
        <v>0</v>
      </c>
      <c r="D25" s="3">
        <f t="shared" si="2"/>
        <v>0</v>
      </c>
      <c r="E25" s="7">
        <f>COUNTIF('Data Entry'!$Q$4:$Q$154,2)</f>
        <v>0</v>
      </c>
      <c r="F25" s="4">
        <f t="shared" si="3"/>
        <v>0</v>
      </c>
      <c r="G25" s="7">
        <f>COUNTIF('Data Entry'!$Q$4:$Q$154,3)</f>
        <v>0</v>
      </c>
      <c r="H25" s="4">
        <f t="shared" si="4"/>
        <v>0</v>
      </c>
      <c r="I25" s="7">
        <f>COUNTIF('Data Entry'!$Q$4:$Q$154,4)</f>
        <v>0</v>
      </c>
      <c r="J25" s="3">
        <f t="shared" si="5"/>
        <v>0</v>
      </c>
      <c r="K25" s="7">
        <f>COUNTIF('Data Entry'!$Q$4:$Q$154,5)</f>
        <v>0</v>
      </c>
      <c r="L25" s="3">
        <f t="shared" si="6"/>
        <v>0</v>
      </c>
      <c r="M25" s="3">
        <f t="shared" si="7"/>
        <v>0</v>
      </c>
      <c r="N25" s="3">
        <f t="shared" si="9"/>
        <v>0</v>
      </c>
      <c r="O25" s="5">
        <f t="shared" si="8"/>
        <v>0</v>
      </c>
      <c r="P25" s="5">
        <f>SUM(I3)</f>
        <v>0</v>
      </c>
      <c r="Q25" s="20" t="e">
        <f t="shared" si="10"/>
        <v>#DIV/0!</v>
      </c>
    </row>
    <row r="26" spans="1:17" ht="45" customHeight="1" x14ac:dyDescent="0.25">
      <c r="A26" s="14">
        <f t="shared" si="14"/>
        <v>15</v>
      </c>
      <c r="B26" s="11" t="s">
        <v>19</v>
      </c>
      <c r="C26" s="6">
        <f>COUNTIF('Data Entry'!$R$4:$R$154,1)</f>
        <v>0</v>
      </c>
      <c r="D26" s="3">
        <f t="shared" si="2"/>
        <v>0</v>
      </c>
      <c r="E26" s="7">
        <f>COUNTIF('Data Entry'!$R$4:$R$154,2)</f>
        <v>0</v>
      </c>
      <c r="F26" s="4">
        <f t="shared" si="3"/>
        <v>0</v>
      </c>
      <c r="G26" s="7">
        <f>COUNTIF('Data Entry'!$R$4:$R$154,3)</f>
        <v>0</v>
      </c>
      <c r="H26" s="4">
        <f t="shared" si="4"/>
        <v>0</v>
      </c>
      <c r="I26" s="7">
        <f>COUNTIF('Data Entry'!$R$4:$R$154,4)</f>
        <v>0</v>
      </c>
      <c r="J26" s="3">
        <f t="shared" si="5"/>
        <v>0</v>
      </c>
      <c r="K26" s="7">
        <f>COUNTIF('Data Entry'!$R$4:$R$154,5)</f>
        <v>0</v>
      </c>
      <c r="L26" s="3">
        <f t="shared" si="6"/>
        <v>0</v>
      </c>
      <c r="M26" s="3">
        <f t="shared" si="7"/>
        <v>0</v>
      </c>
      <c r="N26" s="3">
        <f t="shared" si="9"/>
        <v>0</v>
      </c>
      <c r="O26" s="5">
        <f t="shared" si="8"/>
        <v>0</v>
      </c>
      <c r="P26" s="5">
        <f>SUM(I3)</f>
        <v>0</v>
      </c>
      <c r="Q26" s="20" t="e">
        <f t="shared" si="10"/>
        <v>#DIV/0!</v>
      </c>
    </row>
  </sheetData>
  <sheetProtection sheet="1" objects="1" scenarios="1"/>
  <mergeCells count="3">
    <mergeCell ref="A1:K1"/>
    <mergeCell ref="A2:Q2"/>
    <mergeCell ref="C3:N3"/>
  </mergeCells>
  <pageMargins left="0.25" right="0.25" top="0.75" bottom="0.75" header="0.3" footer="0.3"/>
  <pageSetup scale="74" orientation="portrait" r:id="rId1"/>
  <headerFooter>
    <oddFooter>&amp;LParticipant of Mid-State Health Network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Sample-Do Not Use</vt:lpstr>
      <vt:lpstr>Data Entry</vt:lpstr>
      <vt:lpstr>Data Collection Aggregate Temp.</vt:lpstr>
      <vt:lpstr>'Data Collection Aggregate Temp.'!Print_Area</vt:lpstr>
      <vt:lpstr>'Data Entry'!Print_Area</vt:lpstr>
      <vt:lpstr>'Sample-Do Not Use'!Print_Area</vt:lpstr>
      <vt:lpstr>'Data Collection Aggregate Temp.'!Print_Titles</vt:lpstr>
      <vt:lpstr>'Data Entry'!Print_Titles</vt:lpstr>
      <vt:lpstr>'Sample-Do Not Use'!Print_Titles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Amanda Brown</dc:creator>
  <cp:lastModifiedBy>Sandy Gettel</cp:lastModifiedBy>
  <cp:lastPrinted>2020-05-04T20:32:35Z</cp:lastPrinted>
  <dcterms:created xsi:type="dcterms:W3CDTF">2014-10-13T18:23:07Z</dcterms:created>
  <dcterms:modified xsi:type="dcterms:W3CDTF">2020-06-23T20:48:08Z</dcterms:modified>
</cp:coreProperties>
</file>